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Q.A\אינטרנט - חדשות\מכרזים\2019\13.2019\"/>
    </mc:Choice>
  </mc:AlternateContent>
  <bookViews>
    <workbookView xWindow="0" yWindow="0" windowWidth="28800" windowHeight="10470" tabRatio="840"/>
  </bookViews>
  <sheets>
    <sheet name="הספקת ציוד טכני" sheetId="6" r:id="rId1"/>
    <sheet name="ציוד ושירות מערכות הידראוליות " sheetId="15" r:id="rId2"/>
    <sheet name="הספקת ציוד משרדי" sheetId="4" r:id="rId3"/>
    <sheet name="מערך שקילה " sheetId="16" r:id="rId4"/>
    <sheet name="ציוד שינוע " sheetId="17" r:id="rId5"/>
    <sheet name="הספקת ציוד חשמל" sheetId="12" r:id="rId6"/>
    <sheet name="הספקת ציוד בקרה" sheetId="11" r:id="rId7"/>
    <sheet name="הספקת ציוד מתכת" sheetId="5" r:id="rId8"/>
    <sheet name="הספקת ציוד פוליפרופילן" sheetId="9" r:id="rId9"/>
    <sheet name="הספקת ציוד אינסטלציה" sheetId="8" r:id="rId10"/>
    <sheet name="הספקת ציוד חומרי ניקיון" sheetId="3" r:id="rId11"/>
    <sheet name="הספקת שירותי דפוס" sheetId="10" r:id="rId12"/>
    <sheet name="חלפים וציוד לשערים " sheetId="18" r:id="rId13"/>
    <sheet name="הספקת שירות וציוד גומי" sheetId="13" r:id="rId14"/>
    <sheet name="הספקת ציוד בטיחות" sheetId="7" r:id="rId15"/>
    <sheet name="ציוד מתכלה בטיחות " sheetId="19" r:id="rId16"/>
    <sheet name="הספקת שירות משלוחי " sheetId="20" r:id="rId17"/>
    <sheet name="שירותי טיפול בצמיגים והיגוי" sheetId="14" r:id="rId18"/>
    <sheet name="בדי סינון " sheetId="21" r:id="rId19"/>
    <sheet name="Signature" sheetId="2" state="hidden" r:id="rId20"/>
  </sheets>
  <definedNames>
    <definedName name="_xlnm._FilterDatabase" localSheetId="9" hidden="1">'הספקת ציוד אינסטלציה'!$A$1:$E$196</definedName>
    <definedName name="_xlnm._FilterDatabase" localSheetId="6" hidden="1">'הספקת ציוד בקרה'!$A$1:$E$67</definedName>
    <definedName name="_xlnm._FilterDatabase" localSheetId="10" hidden="1">'הספקת ציוד חומרי ניקיון'!$A$1:$E$45</definedName>
    <definedName name="_xlnm._FilterDatabase" localSheetId="5" hidden="1">'הספקת ציוד חשמל'!$A$1:$E$207</definedName>
    <definedName name="_xlnm._FilterDatabase" localSheetId="0" hidden="1">'הספקת ציוד טכני'!$A$1:$E$417</definedName>
    <definedName name="_xlnm._FilterDatabase" localSheetId="2" hidden="1">'הספקת ציוד משרדי'!$A$1:$E$98</definedName>
  </definedNames>
  <calcPr calcId="191029"/>
</workbook>
</file>

<file path=xl/calcChain.xml><?xml version="1.0" encoding="utf-8"?>
<calcChain xmlns="http://schemas.openxmlformats.org/spreadsheetml/2006/main">
  <c r="B3" i="21" l="1"/>
  <c r="A194" i="8" l="1"/>
  <c r="A195" i="8"/>
  <c r="A196" i="8"/>
  <c r="A193" i="8"/>
  <c r="A191" i="8"/>
  <c r="A192" i="8"/>
  <c r="A189" i="8"/>
  <c r="A190" i="8"/>
  <c r="A183" i="8"/>
  <c r="A184" i="8"/>
  <c r="A185" i="8"/>
  <c r="A186" i="8"/>
  <c r="A187" i="8"/>
  <c r="A188" i="8"/>
  <c r="A182" i="8"/>
  <c r="A181" i="8"/>
  <c r="B175" i="8"/>
  <c r="B180" i="8"/>
  <c r="B179" i="8"/>
  <c r="B178" i="8"/>
  <c r="B177" i="8"/>
  <c r="B176" i="8"/>
  <c r="A180" i="8"/>
  <c r="A179" i="8"/>
  <c r="A178" i="8"/>
  <c r="A177" i="8"/>
  <c r="A176" i="8"/>
  <c r="A175" i="8"/>
  <c r="B9" i="21" l="1"/>
  <c r="A9" i="21"/>
  <c r="B8" i="21"/>
  <c r="A8" i="21"/>
  <c r="B7" i="21"/>
  <c r="A7" i="21"/>
  <c r="B6" i="21"/>
  <c r="A6" i="21"/>
  <c r="B5" i="21"/>
  <c r="A5" i="21"/>
  <c r="B4" i="21"/>
  <c r="A4" i="21"/>
  <c r="A3" i="21"/>
  <c r="B2" i="21"/>
  <c r="A2" i="21"/>
  <c r="B64" i="9" l="1"/>
  <c r="A64" i="9"/>
  <c r="B63" i="9"/>
  <c r="A63" i="9"/>
  <c r="B62" i="9"/>
  <c r="A62" i="9"/>
  <c r="B61" i="9"/>
  <c r="A61" i="9"/>
  <c r="B60" i="9"/>
  <c r="A60" i="9"/>
  <c r="B59" i="9"/>
  <c r="A59" i="9"/>
  <c r="B58" i="9"/>
  <c r="A58" i="9"/>
  <c r="B57" i="9"/>
  <c r="A57" i="9"/>
  <c r="B56" i="9"/>
  <c r="A56" i="9"/>
  <c r="B55" i="9"/>
  <c r="A55" i="9"/>
  <c r="B54" i="9"/>
  <c r="A54" i="9"/>
  <c r="B28" i="15"/>
  <c r="B27" i="15"/>
  <c r="B26" i="15"/>
  <c r="B13" i="15"/>
  <c r="B14" i="14" l="1"/>
  <c r="A14" i="14"/>
  <c r="B13" i="14"/>
  <c r="A13" i="14"/>
  <c r="B12" i="14"/>
  <c r="A12" i="14"/>
  <c r="B11" i="14"/>
  <c r="A11" i="14"/>
</calcChain>
</file>

<file path=xl/sharedStrings.xml><?xml version="1.0" encoding="utf-8"?>
<sst xmlns="http://schemas.openxmlformats.org/spreadsheetml/2006/main" count="2784" uniqueCount="1326">
  <si>
    <t>מספר קטלוגי</t>
  </si>
  <si>
    <t>תיאור פריט</t>
  </si>
  <si>
    <t>4D53F92D-C660-4321-9A4D-7F2AA2C9DD0D</t>
  </si>
  <si>
    <t>866-GWR200</t>
  </si>
  <si>
    <t xml:space="preserve">יח' מידה </t>
  </si>
  <si>
    <t xml:space="preserve">כמות שנתית מוערכת </t>
  </si>
  <si>
    <t>יח'</t>
  </si>
  <si>
    <t>יח</t>
  </si>
  <si>
    <t>נוזל ניקוי רצפות  - 4 ליטר מבושם</t>
  </si>
  <si>
    <t>קוטל חרקים K300</t>
  </si>
  <si>
    <t>מסיר שמונים קר - 4 ליטר</t>
  </si>
  <si>
    <t>מנקה חלונות 750 מ'ל  - תרסיס</t>
  </si>
  <si>
    <t>מסיר אבנית 4 ליטר</t>
  </si>
  <si>
    <t>מילוי למטהר אויר חשמלי</t>
  </si>
  <si>
    <t>קוטל חרקים ומעופפים - תרסיס</t>
  </si>
  <si>
    <t>מנקה רהיטים 400 מ'ל תרסיס</t>
  </si>
  <si>
    <t>מבריק נירוסטה 400 מ'ל - תרסיס</t>
  </si>
  <si>
    <t>סבון אסלה לתליה (3 יח' בחבילה) - מחיר לחבילה</t>
  </si>
  <si>
    <t>כוס חד פעמי פלסטיק לשתיה קרה - 3000 יח' בקרטון</t>
  </si>
  <si>
    <t>כפית חד'פ  - 4000 יח' בחבילה (מחיר לחבילה)</t>
  </si>
  <si>
    <t>צלחת 7 חד"פ 1/25</t>
  </si>
  <si>
    <t>צלחת 9 חד"פ 1/25</t>
  </si>
  <si>
    <t>כוס קרטון אנז 12 1000 יח' בחבילה</t>
  </si>
  <si>
    <t>מטאטא ביתי40 ס'מ פלסטיק</t>
  </si>
  <si>
    <t>מטאטא כביש 40 ס'מ בסיס מעץ</t>
  </si>
  <si>
    <t>מטאטא כביש 60 ס'מ בסיס מעץ</t>
  </si>
  <si>
    <t>מקל למטאטא מעץ + הברגה אורך 1.5 מטר</t>
  </si>
  <si>
    <t>מגב 40 ס'מ מתכת</t>
  </si>
  <si>
    <t>מגב 60 ס'מ מתכת</t>
  </si>
  <si>
    <t>סחבות רצפה 50/90</t>
  </si>
  <si>
    <t>סקוטש בריט 1 מטר</t>
  </si>
  <si>
    <t>יעה פלסטיק</t>
  </si>
  <si>
    <t>דלי פלסטיק 10 ליטר</t>
  </si>
  <si>
    <t>מברשת לאסלה + בית</t>
  </si>
  <si>
    <t>אשפתון 78/90 1/50  - מחוזק LD</t>
  </si>
  <si>
    <t>אשפתון 50/70 1/25 מחוזק</t>
  </si>
  <si>
    <t>שקית גופיה 1/2000 לבן</t>
  </si>
  <si>
    <t>נייר כסף 45 ס"מ 850 ג"ר</t>
  </si>
  <si>
    <t>נייר טואלט טישו - 48  חוגלה -קימברלי 620</t>
  </si>
  <si>
    <t>ממחטות טישו 1/150 - חבילה</t>
  </si>
  <si>
    <t>מטהר אויר</t>
  </si>
  <si>
    <t>מכשיר חשמלי למטהר אויר</t>
  </si>
  <si>
    <t>סבון נקה 7 - 1 ליטר</t>
  </si>
  <si>
    <t>דיו כחול לחותמת</t>
  </si>
  <si>
    <t>דיו שחור לחותמת</t>
  </si>
  <si>
    <t>דפדפת פוליו שורה</t>
  </si>
  <si>
    <t>סט טוש ארטליין גוף פלסטיק שחור 12 יח'</t>
  </si>
  <si>
    <t>טוש ארטליין 70 אדום  גוף פלסטיק</t>
  </si>
  <si>
    <t>טוש ארטליין 90 אדום/כחול/שחור</t>
  </si>
  <si>
    <t>טוש שטדלר F  שחור</t>
  </si>
  <si>
    <t>טוש שטדלר F אדום</t>
  </si>
  <si>
    <t>טוש שטדלר S  כחול</t>
  </si>
  <si>
    <t>טוש שטדלר S אדום</t>
  </si>
  <si>
    <t>טוש שטדלר S שחור</t>
  </si>
  <si>
    <t>טוש הדגשה ורוד  (פליקן)</t>
  </si>
  <si>
    <t>טוש הדגשה ירוק  (פליקן)</t>
  </si>
  <si>
    <t>טוש הדגשה כחול  (פליקן)</t>
  </si>
  <si>
    <t>טוש הדגשה כתום  (פליקן)</t>
  </si>
  <si>
    <t>טוש הדגשה צהוב (פליקן)</t>
  </si>
  <si>
    <t>כיסים ללמינציה 100 216*303 A4 יח'</t>
  </si>
  <si>
    <t>מנקב קנגרן ל-15 לדף דגם 480</t>
  </si>
  <si>
    <t>סוללות  LK9</t>
  </si>
  <si>
    <t>ספירלה A4 שורה</t>
  </si>
  <si>
    <t>סרט דיימו כחול לבן</t>
  </si>
  <si>
    <t>סרט דיימו שחור צהוב</t>
  </si>
  <si>
    <t>עט ח"פ + לחצן  שחור</t>
  </si>
  <si>
    <t>עט ח"פ + לחצן כחול</t>
  </si>
  <si>
    <t>עט סטבילו כחול</t>
  </si>
  <si>
    <t>עט סטבילו שחור</t>
  </si>
  <si>
    <t>עט פילוט V5  שחור</t>
  </si>
  <si>
    <t>עט פילוט V5 אדום</t>
  </si>
  <si>
    <t>עט לחצן פנטל 0.5 כחול</t>
  </si>
  <si>
    <t>עט לחצן פנטל 0.5 שחור</t>
  </si>
  <si>
    <t>עט לחצן פנטל 0.7 שחור</t>
  </si>
  <si>
    <t>ארגז ארכיב + מכסה</t>
  </si>
  <si>
    <t>עט לחצן פנטל 0.7 כחול</t>
  </si>
  <si>
    <t>מחק ספוג ללוח מחיק מגנטי</t>
  </si>
  <si>
    <t>דבק סטיק איכותי גדול</t>
  </si>
  <si>
    <t>מחשבון פשוט</t>
  </si>
  <si>
    <t>עט סופר גריפ (לחצן)</t>
  </si>
  <si>
    <t>עט יוני בול (157 נובע)</t>
  </si>
  <si>
    <t>עט יוני בול (187)</t>
  </si>
  <si>
    <t>חוצץ טרפז 100 יח'  בחבילה</t>
  </si>
  <si>
    <t>חוצץ א-ב מנילה</t>
  </si>
  <si>
    <t>ערכה לניקוי מסך LCD</t>
  </si>
  <si>
    <t>סוללות D</t>
  </si>
  <si>
    <t>סוללות GP 9V</t>
  </si>
  <si>
    <t>סוללות AA חב' 4</t>
  </si>
  <si>
    <t>סוללות  4 - GP AAA יח' בחבילה</t>
  </si>
  <si>
    <t>טוש ארטליין 107 גוף פליק כחול</t>
  </si>
  <si>
    <t>ממו צבעוני</t>
  </si>
  <si>
    <t>מספריים ידית שחור גדול</t>
  </si>
  <si>
    <t>קלסר כחול גב 8</t>
  </si>
  <si>
    <t>טוש שטדלר F  כחול</t>
  </si>
  <si>
    <t>עיפרון מכני פילוט סופר גריפ 0.5</t>
  </si>
  <si>
    <t>עיפרון מכני פילוט סופר גריפ 0.7</t>
  </si>
  <si>
    <t>סיכות לשדכן 26/6</t>
  </si>
  <si>
    <t>דפדפת פוליו משובץ</t>
  </si>
  <si>
    <t>מחק ארטי 30 יח'</t>
  </si>
  <si>
    <t>עט פילוט V5  כחול</t>
  </si>
  <si>
    <t>חוצץ 1/31 מנילה</t>
  </si>
  <si>
    <t>קלסר כחול גב 5</t>
  </si>
  <si>
    <t>סרגל פלסטיק שלושים ס"מ</t>
  </si>
  <si>
    <t>מחק ללוח מחיק גלורי</t>
  </si>
  <si>
    <t>דיו אדום</t>
  </si>
  <si>
    <t>בלוק לבן שורה/משובץ A4</t>
  </si>
  <si>
    <t>ספירלה A4 משובץ</t>
  </si>
  <si>
    <t>מחדד מתכת</t>
  </si>
  <si>
    <t>פנקס מ"ס 2</t>
  </si>
  <si>
    <t>מקלות סוכר 1*1000</t>
  </si>
  <si>
    <t>גומיות מ"ס 22</t>
  </si>
  <si>
    <t>טיפקס פליקן</t>
  </si>
  <si>
    <t>סט מגשים מתכת</t>
  </si>
  <si>
    <t>מדבקות מרובעות 19/40</t>
  </si>
  <si>
    <t>עט לחצן פלסטי שקוף + גריפ כחול</t>
  </si>
  <si>
    <t>מהדק מ"ס 2</t>
  </si>
  <si>
    <t>מזכרית היילנד דביק</t>
  </si>
  <si>
    <t>מדבקות עגולות 10 מ"מ ( 32 דף)</t>
  </si>
  <si>
    <t>מנקב קנגרו 408</t>
  </si>
  <si>
    <t>למינציה A4 חבילה 100 יח'</t>
  </si>
  <si>
    <t>תיק לתיוק + סקוש</t>
  </si>
  <si>
    <t>שמרדף חבילה 50 יח' - 75 מיקרון</t>
  </si>
  <si>
    <t>סיכות 13/10</t>
  </si>
  <si>
    <t>סיכות 23/10</t>
  </si>
  <si>
    <t>סיכות ללוח שעם צבעוני</t>
  </si>
  <si>
    <t>סיכות לשדכן מ"ס 10</t>
  </si>
  <si>
    <t>סלוטייפ 3/4</t>
  </si>
  <si>
    <t>סרגל מתכת שלושים ס"מ</t>
  </si>
  <si>
    <t>עיפרון עם מחק 12 יח'</t>
  </si>
  <si>
    <t>שדכן קנגרו - 10</t>
  </si>
  <si>
    <t>שדכן קנגרו HS-45  26/6</t>
  </si>
  <si>
    <t>תיק מהנדס בודד</t>
  </si>
  <si>
    <t>תיק מהנדס כפול</t>
  </si>
  <si>
    <t>תיק חצי שקוף לבן 20 יח'</t>
  </si>
  <si>
    <t>דבק סטיק 20 גרם</t>
  </si>
  <si>
    <t>חבילת דפים A4  -נייר 80 גר'</t>
  </si>
  <si>
    <t>סט טוש מחיק 85 MW</t>
  </si>
  <si>
    <t>עופרות   0.5</t>
  </si>
  <si>
    <t>עופרות  0.7</t>
  </si>
  <si>
    <t>עט סטבילו אדום</t>
  </si>
  <si>
    <t>ברזל זוית 100#100#8 - מגולוון</t>
  </si>
  <si>
    <t>מטר</t>
  </si>
  <si>
    <t>ברזל זוית 30#30#3</t>
  </si>
  <si>
    <t>ברזל זוית 40#40#4 מגולוון</t>
  </si>
  <si>
    <t>ברזל זוית 50#50#5 - מגולוון</t>
  </si>
  <si>
    <t>ברזל זוית 60#60#6 מגולוון</t>
  </si>
  <si>
    <t>ברזל זוית 70*70 מגולבן</t>
  </si>
  <si>
    <t>ברזל זוית מ'ג 70*70*7</t>
  </si>
  <si>
    <t>ברזל עגול 25 ממ</t>
  </si>
  <si>
    <t>ברזל עגול 30 ממ</t>
  </si>
  <si>
    <t>ברזל עגול 35 ממ</t>
  </si>
  <si>
    <t>ברזל שטוח 100#10 מגולוון</t>
  </si>
  <si>
    <t>ברזל שטוח 100#5 מגולוון</t>
  </si>
  <si>
    <t>ברזל שטוח 100#8 מגולוון</t>
  </si>
  <si>
    <t>ברזל שטוח 150#10 מגולוון</t>
  </si>
  <si>
    <t>ברזל שטוח 20#4 מגולוון</t>
  </si>
  <si>
    <t>ברזל שטוח 200#10 מגולוון</t>
  </si>
  <si>
    <t>ברזל שטוח 200#8 מגולוון</t>
  </si>
  <si>
    <t>ברזל שטוח 30#10 מגולוון</t>
  </si>
  <si>
    <t>ברזל שטוח 30#4 מגולוון</t>
  </si>
  <si>
    <t>ברזל שטוח 40#10 מגולוון</t>
  </si>
  <si>
    <t>ברזל שטוח 40#3 מגולוון</t>
  </si>
  <si>
    <t>ברזל שטוח 40#5 מגולוון</t>
  </si>
  <si>
    <t>ברזל שטוח 50#3 מגולוון</t>
  </si>
  <si>
    <t>ברזל שטוח 50#5 מגולוון</t>
  </si>
  <si>
    <t>ברזל שטוח 50#6 מגולוון</t>
  </si>
  <si>
    <t>ברזל שטוח 60#10 מגולוון</t>
  </si>
  <si>
    <t>ברזל שטוח 60#5  מגולוון</t>
  </si>
  <si>
    <t>ברזל שטוח 60#6 מגולוון</t>
  </si>
  <si>
    <t>ברזל שטוח 80#10 מגולוון</t>
  </si>
  <si>
    <t>ברזל שטוח 80#5 מגולוון</t>
  </si>
  <si>
    <t>ברזל שטוח מגולוון 40 # 4</t>
  </si>
  <si>
    <t>ברזל שטוח מגלוון 50#4</t>
  </si>
  <si>
    <t>מוט מלא 10 מ"מ שחור</t>
  </si>
  <si>
    <t>מוט מלא 12 מ"מ שחור</t>
  </si>
  <si>
    <t>מוט מלא 14 מ"מ שחור</t>
  </si>
  <si>
    <t>מוט מלא 20 מ"מ שחור</t>
  </si>
  <si>
    <t>מוט מלא 25 מ"מ שחור</t>
  </si>
  <si>
    <t>מוט מלא 6 מ"מ שחור</t>
  </si>
  <si>
    <t>מוט מלא 8 מ"מ שחור</t>
  </si>
  <si>
    <t>מוט מלא מג' 16 מ"מ</t>
  </si>
  <si>
    <t>מוט עגול מלא ST37 קוטר 40</t>
  </si>
  <si>
    <t>פח מגולבן 2מ"מ 1מ*2מ</t>
  </si>
  <si>
    <t>פח מגולבן 3מ"מ 1מ*2מ</t>
  </si>
  <si>
    <t>פח מגולבן 4מ"מ 1מ*2מ</t>
  </si>
  <si>
    <t>פרופיל חלול  1.5*20*20 - מגולוון - לא מכופף</t>
  </si>
  <si>
    <t>פרופיל חלול 1.5*30*30 מגולוון - לא מכופף</t>
  </si>
  <si>
    <t>פרופיל חלול 1.5*40*40 מגולבן - לא מכופף</t>
  </si>
  <si>
    <t>פרופיל חלול 2*50*50 - מגולוון - לא מכופף</t>
  </si>
  <si>
    <t>פרופיל חלול 2.2*100*100 מגולוון - לא מכופף</t>
  </si>
  <si>
    <t>פרופיל חלול 3*30*60 - מגולבן - לא מכופף</t>
  </si>
  <si>
    <t>פרופיל מג' מלא ממ 14X14</t>
  </si>
  <si>
    <t>פרופיל מלבני חלול 4*50*100 - לא מכופף</t>
  </si>
  <si>
    <t>פרופיל תעלה U-100 מגולבן</t>
  </si>
  <si>
    <t>פרופיל תעלה U-120</t>
  </si>
  <si>
    <t>פרופיל תעלה U-160</t>
  </si>
  <si>
    <t>פרופיל תעלה U-65 - מגולוון</t>
  </si>
  <si>
    <t>פרופיל תעלה U-80 מגולבן</t>
  </si>
  <si>
    <t>צינור מגולון דר.ב '1</t>
  </si>
  <si>
    <t>צינור מגולון דר.ב '1.5</t>
  </si>
  <si>
    <t>צינור מגולון דר.ב '1/2</t>
  </si>
  <si>
    <t>צינור מגולון דר.ב '11/4</t>
  </si>
  <si>
    <t>צינור מגולון דר.ב '2</t>
  </si>
  <si>
    <t>צינור מגולון דר.ב '3/4</t>
  </si>
  <si>
    <t>ב. איסכ' קודח + אטם 14X3/4</t>
  </si>
  <si>
    <t>ב.איסכ' קודח+אטם 14X1</t>
  </si>
  <si>
    <t>ב.איסכ' קודח+אטם 14X11/4</t>
  </si>
  <si>
    <t>ב.איסכ' קודח+אטם 14X11/2</t>
  </si>
  <si>
    <t>ב.איסכ' קודח+אטם 14X2</t>
  </si>
  <si>
    <t>ב.איסכ' קודח+אטם 14X21/2</t>
  </si>
  <si>
    <t>ב.איסכ' קודח+אטם "14X3</t>
  </si>
  <si>
    <t>בורג פטנט מג' 1/4X76 כולל הדיבל</t>
  </si>
  <si>
    <t>בורג פטנט מג' 5/16X100 כולל הדיבל</t>
  </si>
  <si>
    <t>בורג פטנט מג 1/2X90</t>
  </si>
  <si>
    <t>אום פלב'מ 6 ממ - 304</t>
  </si>
  <si>
    <t>דיסקה פלב"מ 6 - 304</t>
  </si>
  <si>
    <t>בורג מ'כ פלב'מ 6#20</t>
  </si>
  <si>
    <t>בורג ראש משושה נירוסטה 304 M6X30</t>
  </si>
  <si>
    <t>בורג מ'כ פלב'מ 6#40</t>
  </si>
  <si>
    <t>בורג ראש משושה נירוסטה 304 M6X50</t>
  </si>
  <si>
    <t>בורג ראש משושה נירוסטה 304 M6X60</t>
  </si>
  <si>
    <t>בורג ראש משושה נירוסטה 304 M6X70</t>
  </si>
  <si>
    <t>אום פלב'מ 8 ממ - 304</t>
  </si>
  <si>
    <t>דיסקה פלב"מ 8 - 304</t>
  </si>
  <si>
    <t>בורג ראש משושה נירוסטה 304 M8X20</t>
  </si>
  <si>
    <t>בורג ראש משושה נירוסטה 304 M8X30</t>
  </si>
  <si>
    <t>בורג  פלב'מ 8#40</t>
  </si>
  <si>
    <t>בורג פלב'מ 8#60</t>
  </si>
  <si>
    <t>בורג מ'כ פלב'מ 8#70</t>
  </si>
  <si>
    <t>בורג פלב'מ 8#80</t>
  </si>
  <si>
    <t>אום פלב'מ 10ממ - 304</t>
  </si>
  <si>
    <t>דיסקה פלב"מ 10 - 304</t>
  </si>
  <si>
    <t>בורג מ'כ פלב'מ 10#25</t>
  </si>
  <si>
    <t>בורג ראש משושה נירוסטה 304 M10X30</t>
  </si>
  <si>
    <t>בורג ראש משושה נירוסטה 304 M10X40</t>
  </si>
  <si>
    <t>בורג מ'כ פלב'מ 10#50</t>
  </si>
  <si>
    <t>בורג ראש משושה נירוסטה 304 M10X60</t>
  </si>
  <si>
    <t>פח פן פיליפס מג 8X2</t>
  </si>
  <si>
    <t>אום 1/4 מג'</t>
  </si>
  <si>
    <t>דיסקה 1/4 מג'</t>
  </si>
  <si>
    <t>בורג הידוק מגולבן ראש משושה 1/4"X60</t>
  </si>
  <si>
    <t>בורג הידוק מגולבן ראש משושה 1/4"X70</t>
  </si>
  <si>
    <t>פח פן פיליפס מג 10X1</t>
  </si>
  <si>
    <t>פח פן פיליפס מג 10X13.4</t>
  </si>
  <si>
    <t>פח פן פיליפס מג 10X2</t>
  </si>
  <si>
    <t>פח פן פיליפס מג 10X11/2</t>
  </si>
  <si>
    <t>בורג הידוק מגולבן ראש משושה 1/4"X20</t>
  </si>
  <si>
    <t>בורג הידוק מגולבן ראש משושה 1/4"X30</t>
  </si>
  <si>
    <t>בורג הידוק מגולבן ראש משושה 1/4"X40</t>
  </si>
  <si>
    <t>בורג הידוק מגולבן ראש משושה 1/4X50</t>
  </si>
  <si>
    <t>פח פן פיליפס מג 1.1/4*12</t>
  </si>
  <si>
    <t>בורג עץ 5X40</t>
  </si>
  <si>
    <t>בורג עץ 4.5X20</t>
  </si>
  <si>
    <t>בורג עץ 4X45</t>
  </si>
  <si>
    <t>בורג עץ 4*50</t>
  </si>
  <si>
    <t>בורג עץ 4X40</t>
  </si>
  <si>
    <t>בורג עץ 4X30</t>
  </si>
  <si>
    <t>בורג עץ 40*4.5</t>
  </si>
  <si>
    <t>בורג.פ.פ קודח מג' 8X1.5</t>
  </si>
  <si>
    <t>שו'</t>
  </si>
  <si>
    <t>בורג פח פח קודח 8X11/4 ממ' - (מחיר למאה)</t>
  </si>
  <si>
    <t>בורג פח פח קודח 8X2 ממ' - (מחיר למאה)</t>
  </si>
  <si>
    <t>בורג לדיבל גבס 30*4</t>
  </si>
  <si>
    <t>פח פן פיליפס מג 8X1</t>
  </si>
  <si>
    <t>דיבל גבס</t>
  </si>
  <si>
    <t>דיבל גבס מתכת + בורג סיבוב - עוגן חללית 32*4</t>
  </si>
  <si>
    <t>בורג פח פח קודח 8X5/8 ממ' - (מחיר למאה)</t>
  </si>
  <si>
    <t>בורג.פ.פ קודח מג' 8X1/2</t>
  </si>
  <si>
    <t>בורג.פ.פ קודח מג' 8X3/8</t>
  </si>
  <si>
    <t>בורג.פ.פ קודח מג' 8X3/4</t>
  </si>
  <si>
    <t>דיבל 5</t>
  </si>
  <si>
    <t>דיבל 6</t>
  </si>
  <si>
    <t>דיבל 7</t>
  </si>
  <si>
    <t>דיבל 8</t>
  </si>
  <si>
    <t>דיסקית קפיץ פלב'מ  5ממ -304</t>
  </si>
  <si>
    <t>דיסקית קפיץ פלב'ב 10ממ -304</t>
  </si>
  <si>
    <t>דיסקית קפיץ פלב'מ 8ממ -304</t>
  </si>
  <si>
    <t>דסקית קפיץ מג' '3/16</t>
  </si>
  <si>
    <t>דסקית קפיץ מג' '3/8</t>
  </si>
  <si>
    <t>דיסקה קפיץ 5/8 מג'</t>
  </si>
  <si>
    <t>דסקית קפיץ מג' '1/2</t>
  </si>
  <si>
    <t>דיסקה קפיץ 1/2 מג'</t>
  </si>
  <si>
    <t>דיסקה קפיץ 1/4 מג'</t>
  </si>
  <si>
    <t>דסקית קפיץ מג' '5/16</t>
  </si>
  <si>
    <t>אום פלב'מ 4ממ - 304</t>
  </si>
  <si>
    <t>ום פלב'מ 5ממ - 304</t>
  </si>
  <si>
    <t>דיסקה פלב"מ 5 - 304</t>
  </si>
  <si>
    <t>דיסקה פלב"מ 4 - 304</t>
  </si>
  <si>
    <t>בורג ראש משושה נירוסטה 304 M5X20</t>
  </si>
  <si>
    <t>בורג מ'כ פלב'מ 4#20</t>
  </si>
  <si>
    <t>בורג מ'כ פלב'מ 4#40</t>
  </si>
  <si>
    <t>בורג אלן ע.ר 6#20</t>
  </si>
  <si>
    <t>אום נילוק פלב'מ 6 ממ</t>
  </si>
  <si>
    <t>אום נילוק פלב'מ 10ממ</t>
  </si>
  <si>
    <t>אום נילוק פלב'מ 8 ממ</t>
  </si>
  <si>
    <t>אום נילוק פלב'מ 5 ממ</t>
  </si>
  <si>
    <t>אום נילוק מגולבן 1/4</t>
  </si>
  <si>
    <t>אום פרפר 1/4</t>
  </si>
  <si>
    <t>בורג הידוק מגולבן ראש משושה 3/16X50</t>
  </si>
  <si>
    <t>בורג הידוק מגולבן ראש משושה 3/16X40</t>
  </si>
  <si>
    <t>בורג הידוק מגולבן ראש משושה 3/16X30</t>
  </si>
  <si>
    <t>בורג הידוק מגולבן ראש משושה 3/16X20</t>
  </si>
  <si>
    <t>אום נילוק מגולבן 3/16</t>
  </si>
  <si>
    <t>אום מגולבן 3/16</t>
  </si>
  <si>
    <t>דיסקה שטוחה מגולבן 3/16</t>
  </si>
  <si>
    <t>אום פרפר 3/16</t>
  </si>
  <si>
    <t>אום פרפר 5/8</t>
  </si>
  <si>
    <t>אום פרפר 1/2</t>
  </si>
  <si>
    <t>אום פרפר 3/8 - ברזל</t>
  </si>
  <si>
    <t>אום פרפר 5/16 - ברזל</t>
  </si>
  <si>
    <t>אום נילוק מגולבן NC - 5/16</t>
  </si>
  <si>
    <t>אום נילוק מגולבן  NC - 3/8</t>
  </si>
  <si>
    <t>אום נילוק מגולבן NC - 7/8</t>
  </si>
  <si>
    <t>אום נילוק מגולבן NC - 3/4</t>
  </si>
  <si>
    <t>אום נילוק מגולבן NC - 5/ 8</t>
  </si>
  <si>
    <t>אום נילוק מגולבן NC - 1/2</t>
  </si>
  <si>
    <t>אום נילוק מגולבן NC - 7/16</t>
  </si>
  <si>
    <t>אום נילוק מגולבן 10 ממ - NC</t>
  </si>
  <si>
    <t>ג'מבו 3/8</t>
  </si>
  <si>
    <t>ג'מבו 5/16</t>
  </si>
  <si>
    <t>ג'מבו 1/4</t>
  </si>
  <si>
    <t>ג'מבו 3/16</t>
  </si>
  <si>
    <t>דיסקה פלב"מ 16 - 304</t>
  </si>
  <si>
    <t>בורג פלב'מ 3/8#50</t>
  </si>
  <si>
    <t>דיסקית פלב'מ 5/8</t>
  </si>
  <si>
    <t>בורג פלב'מ 12#60</t>
  </si>
  <si>
    <t>דיסקית קפיץ פלב'מ 16MM</t>
  </si>
  <si>
    <t>בורג ראש משושה נירוסטה M16X60 304</t>
  </si>
  <si>
    <t>בורג ראש משושה נירוסטה 304 M12X40</t>
  </si>
  <si>
    <t>בורג פלבמ NC 1/2#50</t>
  </si>
  <si>
    <t>אום פלב'מ 304 - 12MM</t>
  </si>
  <si>
    <t>בורג פלב'מ 12#70 ממ</t>
  </si>
  <si>
    <t>בורג פלבמ NC 5/8#80</t>
  </si>
  <si>
    <t>בורג פלב'מ 16MM#70</t>
  </si>
  <si>
    <t>אום פלב'מ 304 - 16MM</t>
  </si>
  <si>
    <t>בורג פלב'מ 16#40 ממ</t>
  </si>
  <si>
    <t>אום פלב'מ 3/8</t>
  </si>
  <si>
    <t>דיסקית פלב'מ 3/8</t>
  </si>
  <si>
    <t>דיסקית פלב'מ '1/4</t>
  </si>
  <si>
    <t>בורג פלב'מ 3/8#30</t>
  </si>
  <si>
    <t>בורג פלב'מ 3/8#25</t>
  </si>
  <si>
    <t>בורג פלב'מ 3/8#20</t>
  </si>
  <si>
    <t>בורג ראש משושה נירוסטה M16X50 304</t>
  </si>
  <si>
    <t>בורג ראש משושה נירוסטה 304 M16X40</t>
  </si>
  <si>
    <t>דיסקה פלב"מ 12 - 304</t>
  </si>
  <si>
    <t>בורג ראש משושה נירוסטה 304 M12X50</t>
  </si>
  <si>
    <t>דיסקית פלב'מ 1/2</t>
  </si>
  <si>
    <t>בורג ראש משושה נירוסטה 304 M10X25</t>
  </si>
  <si>
    <t>בורג ראש משושה נירוסטה 304 M12X30</t>
  </si>
  <si>
    <t>דיסקה קפיץ 3/4 מג'</t>
  </si>
  <si>
    <t>בורג הידוק מגולבן ראש משושה 3/8"X40</t>
  </si>
  <si>
    <t>דיסקית קפיץ פלב'מ 12MM</t>
  </si>
  <si>
    <t>אום 1/2 מג'</t>
  </si>
  <si>
    <t>דיסקה 1/2 מג'</t>
  </si>
  <si>
    <t>בורג הידוק מגולבן ראש משושה 1/2"X40</t>
  </si>
  <si>
    <t>בורג הידוק מגולבן ראש משושה 1/2"X30</t>
  </si>
  <si>
    <t>בורג הידוק מגולבן ראש משושה 1/2"X50</t>
  </si>
  <si>
    <t>בורג הידוק מגולבן ראש משושה 1/2"X70</t>
  </si>
  <si>
    <t>בורג הידוק מגולבן ראש משושה 1/2"X60</t>
  </si>
  <si>
    <t>בורג הידוק מגולבן ראש משושה 1/2"X80</t>
  </si>
  <si>
    <t>בורג הידוק מגולבן ראש משושה 1/2"X90</t>
  </si>
  <si>
    <t>בורג הידוק מגולבן ראש משושה 1/2"X100</t>
  </si>
  <si>
    <t>בורג הידוק מגולבן ראש משושה 1/2"X110</t>
  </si>
  <si>
    <t>בורג ראש משושה נירוסטה 3/8X40 304</t>
  </si>
  <si>
    <t>בורג הידוק מגולבן ראש משושה 1/2"X120</t>
  </si>
  <si>
    <t>בורג הידוק מגולבן ראש משושה 1/2"X150</t>
  </si>
  <si>
    <t>אום מג' NC '3/8</t>
  </si>
  <si>
    <t>דסקית מג' '3/8</t>
  </si>
  <si>
    <t>בורג הידוק מגולבן ראש משושה 3/8"X20</t>
  </si>
  <si>
    <t>בורג הידוק מגולבן ראש משושה 3/8"X30</t>
  </si>
  <si>
    <t>בורג הידוק מגולבן ראש משושה 3/8"X50</t>
  </si>
  <si>
    <t>בורג הידוק מגולבן ראש משושה 3/8"X70</t>
  </si>
  <si>
    <t>בורג הידוק מגולבן ראש משושה 3/8"X60</t>
  </si>
  <si>
    <t>בורג הידוק מגולבן ראש משושה 3/8"X80</t>
  </si>
  <si>
    <t>אום מג' NC '5/16</t>
  </si>
  <si>
    <t>דסקית מג' '5/16</t>
  </si>
  <si>
    <t>בורג הידוק מגולבן ראש משושה 5/16"X20</t>
  </si>
  <si>
    <t>בורג הידוק מגולבן ראש משושה 5/16"X30</t>
  </si>
  <si>
    <t>בורג הידוק מגולבן ראש משושה 5/16"X40</t>
  </si>
  <si>
    <t>בורג הידוק מגולבן ראש משושה 5/16"X50</t>
  </si>
  <si>
    <t>אום 3/4 מג'</t>
  </si>
  <si>
    <t>דיסקה 3/4 מג'</t>
  </si>
  <si>
    <t>בורג הידוק מגולבן ראש משושה 5/16"X60</t>
  </si>
  <si>
    <t>בורג הידוק מגולבן ראש משושה 3/4"X60</t>
  </si>
  <si>
    <t>בורג מ'כ מג' 7/8#50</t>
  </si>
  <si>
    <t>אום מ'ג 7/8</t>
  </si>
  <si>
    <t>בורג הידוק מגולבן ראש משושה 3/4"X80</t>
  </si>
  <si>
    <t>בורג הידוק מגולבן ראש משושה 3/4"X40</t>
  </si>
  <si>
    <t>בורג הידוק מגולבן ראש משושה 3/4"X50</t>
  </si>
  <si>
    <t>אום מג' NC '5/8</t>
  </si>
  <si>
    <t>דיסקה 5/8 מג'</t>
  </si>
  <si>
    <t>בורג הידוק מגולבן ראש משושה 5/8"X40</t>
  </si>
  <si>
    <t>בורג הידוק מגולבן ראש משושה 5/8"X50</t>
  </si>
  <si>
    <t>בורג הידוק מגולבן ראש משושה 5/8"X70</t>
  </si>
  <si>
    <t>בורג הידוק מגולבן ראש משושה 5/8"X30</t>
  </si>
  <si>
    <t>בורג הידוק מגולבן ראש משושה 5/8"X80</t>
  </si>
  <si>
    <t>בורג הידוק מגולבן ראש משושה 5/8"X60</t>
  </si>
  <si>
    <t>בורג הידוק מגולבן ראש משושה 5/8"X90</t>
  </si>
  <si>
    <t>בורג הידוק מגולבן ראש משושה 5/8"X100</t>
  </si>
  <si>
    <t>בורג הידוק מגולבן ראש משושה 5/8"X110</t>
  </si>
  <si>
    <t>בורג הידוק מגולבן ראש משושה 5/8"X130</t>
  </si>
  <si>
    <t>בורג הידוק מגולבן ראש משושה 5/8"X120</t>
  </si>
  <si>
    <t>בורג הידוק מגולבן ראש משושה 5/8"X140</t>
  </si>
  <si>
    <t>בורג הידוק מגולבן ראש משושה 3/4"X90</t>
  </si>
  <si>
    <t>בורג הידוק מגולבן ראש משושה 5/8"X160</t>
  </si>
  <si>
    <t>בורג הידוק מגולבן ראש משושה 5/8"X150</t>
  </si>
  <si>
    <t>בורג הידוק מגולבן ראש משושה 3/4"X110</t>
  </si>
  <si>
    <t>בורג מג' 1/2X70 הברגה מ"מ</t>
  </si>
  <si>
    <t>בורג הידוק מגולבן ראש משושה 3/4"X140</t>
  </si>
  <si>
    <t>בורג הידוק מגולבן ראש משושה 3/4"X130</t>
  </si>
  <si>
    <t>בורג הידוק מגולבן ראש משושה 3/4"X150</t>
  </si>
  <si>
    <t>בורג ראש אלן M 16X35 חוזק 12.9</t>
  </si>
  <si>
    <t>בורג ראש אלן M 16X60 חוזק 12.9</t>
  </si>
  <si>
    <t>בורג ראש אלן M 12X40 חוזק 12.9</t>
  </si>
  <si>
    <t>בורג ראש אלן M 16X100 חוזק 12.9</t>
  </si>
  <si>
    <t>בורג ראש אלן M 8X25 חוזק 12.9</t>
  </si>
  <si>
    <t>בורג ראש משושה נירוסטה 304 M8X25</t>
  </si>
  <si>
    <t>בורג ראש אלן M 12X55 חוזק 12.9</t>
  </si>
  <si>
    <t>בורג ראש אלן M 12X35 חוזק 12.9</t>
  </si>
  <si>
    <t>בורג ראש משושה נירוסטה 304 M5X60</t>
  </si>
  <si>
    <t>בורג ראש משושה נירוסטה 304 M5X50</t>
  </si>
  <si>
    <t>ג'מבו 1/2</t>
  </si>
  <si>
    <t>בורג אלן ראש קוני M10X20 שחור</t>
  </si>
  <si>
    <t>בורג אלן ראש קוני M8X20 שחור</t>
  </si>
  <si>
    <t>פילטר למסכה פנורמית AX-P3</t>
  </si>
  <si>
    <t>משקפי בטיחות{אטומות-5 } דגם KAMBA</t>
  </si>
  <si>
    <t>משקפי בטיחות{אטומות-5 } דגם 3M 2890S</t>
  </si>
  <si>
    <t>318-1005 אטמי אוזניים רב פעמי עם שרוך EAR PUSH I</t>
  </si>
  <si>
    <t>כובע מגן כולל הגנה - ראש - שמע - פנים - צוואר</t>
  </si>
  <si>
    <t>מסכה חד פעמית +שסתום FFP 2</t>
  </si>
  <si>
    <t>מסכה פנורמית עם ממברנת דיבור כפולה Scott Promask</t>
  </si>
  <si>
    <t>מסנן למסכת פנים A2B2E2K2HGP3</t>
  </si>
  <si>
    <t>מסנן A2B2E2K2-P3 רב תכליתי</t>
  </si>
  <si>
    <t>סכין בטיחותי ישר</t>
  </si>
  <si>
    <t>סכין בטיחות KLEVER KUTTER</t>
  </si>
  <si>
    <t>משקפי מגן כהות SG532A</t>
  </si>
  <si>
    <t>משקפי מגן שקופות SG14</t>
  </si>
  <si>
    <t>מעיל PVC</t>
  </si>
  <si>
    <t>מכנס PVC</t>
  </si>
  <si>
    <t>אטמי אוזן רב פעמי צהוב , תלת כנפי עם שרוך</t>
  </si>
  <si>
    <t>סרבל מגן, תקן 5/6 CE TYPE  - מידה XXL</t>
  </si>
  <si>
    <t>כפפות ניטריל - ללא טלק XL</t>
  </si>
  <si>
    <t>כפפות ניטריל - ללא טלק M</t>
  </si>
  <si>
    <t>כפפות ניטריל - ללא טלק L</t>
  </si>
  <si>
    <t>כפפות ניטריל - ללא טלק S</t>
  </si>
  <si>
    <t>מופה 1"  מתוברג 150# 316</t>
  </si>
  <si>
    <t>ניפל כפול   3/4" מתוברג 150# 316</t>
  </si>
  <si>
    <t>חיבור מהיר פלב'מ F-1)זכר(</t>
  </si>
  <si>
    <t>חיבור מהיר פלב'מ D-1)נקבה(</t>
  </si>
  <si>
    <t>מקשר פקס  1 / 25</t>
  </si>
  <si>
    <t>מקשר פקס 3/4 / 20 חוץ</t>
  </si>
  <si>
    <t>מקשר פקס 1/2 /16  חוץ</t>
  </si>
  <si>
    <t>חיבור מהיר פלב'מ F-3)זכר(</t>
  </si>
  <si>
    <t>חיבור מהיר פלב'מ D-3)נקבה(</t>
  </si>
  <si>
    <t>קשת 90 מגולון ' 3/4</t>
  </si>
  <si>
    <t>קשת 45 מגולון '2</t>
  </si>
  <si>
    <t>קשת 90 מגולון ' 1/2</t>
  </si>
  <si>
    <t>קשת 90 מגולון '1.25</t>
  </si>
  <si>
    <t>קשת 45 מגולון'1</t>
  </si>
  <si>
    <t>קשת 45 מגולון 1/2</t>
  </si>
  <si>
    <t>קשת מ'ג 90 סטריט 3/4</t>
  </si>
  <si>
    <t>קשת מ'ג 90 סטריט 1/2</t>
  </si>
  <si>
    <t>קשת מ'ג 90 סטריט '1</t>
  </si>
  <si>
    <t>בושיניג מ'ג 2*3</t>
  </si>
  <si>
    <t>בושינג מגולון '1.5*2</t>
  </si>
  <si>
    <t>בושינג מגולון 11/4*11/2</t>
  </si>
  <si>
    <t>בושינג מגולון'1*2</t>
  </si>
  <si>
    <t>בושינג מגולון'1*1.5</t>
  </si>
  <si>
    <t>בושינג מגולון 1*11/4</t>
  </si>
  <si>
    <t>בושינג מ'ג 2*1/2 2</t>
  </si>
  <si>
    <t>בושינג מגולון'3/4*2</t>
  </si>
  <si>
    <t>בושינג מגולון'3/4*1</t>
  </si>
  <si>
    <t>בושינג מגולון'1/2*2</t>
  </si>
  <si>
    <t>בושינג מגולון'1/2*1.5</t>
  </si>
  <si>
    <t>בושינג מגולון'1/2*11/4</t>
  </si>
  <si>
    <t>בושינג מגולון'1/2*1</t>
  </si>
  <si>
    <t>בושינג מגולון'1/2*3/4</t>
  </si>
  <si>
    <t>בושינג מגולון 1/4*1/2</t>
  </si>
  <si>
    <t>קשת 90 מגולון ' 1</t>
  </si>
  <si>
    <t>קשת 90 מגולון '1.5</t>
  </si>
  <si>
    <t>קשת 90 מגולון '2</t>
  </si>
  <si>
    <t>טי מגולון מתוברג '2</t>
  </si>
  <si>
    <t>טי מגולון מתוברג '1.5</t>
  </si>
  <si>
    <t>טי מגולון מתוברג '1</t>
  </si>
  <si>
    <t>טי מגולון מתוברג '1.25</t>
  </si>
  <si>
    <t>טי מגולון מתוברג '3/4</t>
  </si>
  <si>
    <t>טי מגולון 4 דרך 1/2</t>
  </si>
  <si>
    <t>טי מגולון מתוברג '1/2</t>
  </si>
  <si>
    <t>רקורד מגולון '1.5</t>
  </si>
  <si>
    <t>רקוררד מגולון '1.25</t>
  </si>
  <si>
    <t>רקוררד מגולון '3/4</t>
  </si>
  <si>
    <t>רקורד מגולון '1/2</t>
  </si>
  <si>
    <t>רקורד מגולון '1</t>
  </si>
  <si>
    <t>מופה מגולונת '1</t>
  </si>
  <si>
    <t>מופה מגולונת '1.25</t>
  </si>
  <si>
    <t>מופה מגולונת '3/4</t>
  </si>
  <si>
    <t>מופה מגולונת '1/2</t>
  </si>
  <si>
    <t>מופה מגולונת '1.5</t>
  </si>
  <si>
    <t>רקורד מגולון '2</t>
  </si>
  <si>
    <t>מופה מגולונת '2</t>
  </si>
  <si>
    <t>ניפל כפול (משושה) 2 מ''ג</t>
  </si>
  <si>
    <t>כיפה מגולונת '1.5</t>
  </si>
  <si>
    <t>כיפה מגולונת '1/2</t>
  </si>
  <si>
    <t>כיפה מגולונת '3/4</t>
  </si>
  <si>
    <t>כיפה מגולונת '1</t>
  </si>
  <si>
    <t>כיפה מגולונת '1.25</t>
  </si>
  <si>
    <t>פקק מגולון '2</t>
  </si>
  <si>
    <t>פקק מגולון '1.5</t>
  </si>
  <si>
    <t>פקק מגולון '1.25</t>
  </si>
  <si>
    <t>פקק מגולון '1/2</t>
  </si>
  <si>
    <t>פקק מגולון '3/4</t>
  </si>
  <si>
    <t>ניפל מגולון 50MM*1.25</t>
  </si>
  <si>
    <t>ניפל מגולון 100MM*1.5</t>
  </si>
  <si>
    <t>ניפל מגולון 100MM*1/4</t>
  </si>
  <si>
    <t>כיפה מגולונת '2</t>
  </si>
  <si>
    <t>פקק מגולון '1</t>
  </si>
  <si>
    <t>ניפל מגולון 50MM*'1/2</t>
  </si>
  <si>
    <t>ניפל מגולון 50MM*1</t>
  </si>
  <si>
    <t>ניפל מגולון 50MM*'2</t>
  </si>
  <si>
    <t>ניפל מגולון 100*3</t>
  </si>
  <si>
    <t>ניפל מ'ג 150 * 3'</t>
  </si>
  <si>
    <t>ניפל מגולון 100MM*'2</t>
  </si>
  <si>
    <t>ניפל מגולון 50MM*1.5</t>
  </si>
  <si>
    <t>ניפל מגולון 100MM*1/2</t>
  </si>
  <si>
    <t>ניפל מגולון 50MM*'3/4</t>
  </si>
  <si>
    <t>ניפל מגולון 100MM*1.25</t>
  </si>
  <si>
    <t>ניפל מגולון 100MM*3/4</t>
  </si>
  <si>
    <t>ניפל מגולון 100MM*'1</t>
  </si>
  <si>
    <t>בושיניג PP מתו' 3/4*1</t>
  </si>
  <si>
    <t>בושיניג NPT PP 1/2*1</t>
  </si>
  <si>
    <t>בושיניג PP '1*11/2</t>
  </si>
  <si>
    <t>בושיניג PP מוברג 2*3</t>
  </si>
  <si>
    <t>בושיניג P.P מתוברג 1*2</t>
  </si>
  <si>
    <t>מופה מעבר 1*2 PP מתוברג</t>
  </si>
  <si>
    <t>בושיניג NPT PP 1 1/2*2</t>
  </si>
  <si>
    <t>בושיניג PP 3/4*2</t>
  </si>
  <si>
    <t>כיפה P.P מתוברג '3/4</t>
  </si>
  <si>
    <t>פקק PP מתוברג 3/4</t>
  </si>
  <si>
    <t>מופה P.P מתוברג 3/4</t>
  </si>
  <si>
    <t>פקק P.P מתוברג '1/2</t>
  </si>
  <si>
    <t>כיפה P.P מתוברג '1</t>
  </si>
  <si>
    <t>פקק P.P מתוברג '2</t>
  </si>
  <si>
    <t>כיפה מתוברג P.P 11/2</t>
  </si>
  <si>
    <t>פקק PP מתוברג '1</t>
  </si>
  <si>
    <t>כיפה P.P מתוברג '1/2</t>
  </si>
  <si>
    <t>כיפה P.P מתוברג '2</t>
  </si>
  <si>
    <t>מופה P.P מתוברג 1/2</t>
  </si>
  <si>
    <t>מופה P.P מתוברג 11/2</t>
  </si>
  <si>
    <t>מופה P.P מתוברג '1</t>
  </si>
  <si>
    <t>טיי P.P מתוברג '1</t>
  </si>
  <si>
    <t>טיי P.P מתוברג '3/4</t>
  </si>
  <si>
    <t>טיי P.P מתוברג '1/2</t>
  </si>
  <si>
    <t>קשת P.P 90 מתוברג '3/4</t>
  </si>
  <si>
    <t>קשת P.P 90 מתוברג 1/2</t>
  </si>
  <si>
    <t>קשת P.P 90 מתוברג '1</t>
  </si>
  <si>
    <t>PP T מתוברג '2</t>
  </si>
  <si>
    <t>מופה P.P מתוברג '2</t>
  </si>
  <si>
    <t>מצמד פלסאון 7016 32*32</t>
  </si>
  <si>
    <t>קשת P.P 90 מתוברג '2</t>
  </si>
  <si>
    <t>מצמד פלסאון 7036 2*63</t>
  </si>
  <si>
    <t>ניפל PVC 3/4*100</t>
  </si>
  <si>
    <t>קשת פלסאון 7056 32*32</t>
  </si>
  <si>
    <t>ניפל P.P 100*3/4 -  מתוברג פלסאון</t>
  </si>
  <si>
    <t>ניפל P.P 50*1/2 -  מתוברג פלסאון</t>
  </si>
  <si>
    <t>ניפל מעבר P.P 1*1/2 ז.ז.</t>
  </si>
  <si>
    <t>ניפל P.P 50*3/4 -  מתוברג פלסאון</t>
  </si>
  <si>
    <t>ניפל P.P 100*2</t>
  </si>
  <si>
    <t>ניפל כפול - הברגה חיצונית PP קוטר 1" אורך 50 ממ</t>
  </si>
  <si>
    <t>ניפל P.P 100*11/2</t>
  </si>
  <si>
    <t>רוכב תיקון פלאסון 63 164860</t>
  </si>
  <si>
    <t>ניפל PVC 1+100</t>
  </si>
  <si>
    <t>רוכב תיקון פלאסון 50  164860</t>
  </si>
  <si>
    <t>רוכב תיקון פלאסון 90 164860</t>
  </si>
  <si>
    <t>הסתעפות מעבר 873406 63*50*63 - 90</t>
  </si>
  <si>
    <t>אוגן חופשי לתותב '3/4</t>
  </si>
  <si>
    <t>אוגן חופשי לתותב '1 מ'ג</t>
  </si>
  <si>
    <t>אוגן חופשי מ'ג 11/4</t>
  </si>
  <si>
    <t>אוגן חופשי מגולבן לתותב '11/2</t>
  </si>
  <si>
    <t>אוגן חופשי לתותב '2  - BACK RING מ'ג</t>
  </si>
  <si>
    <t>אוגן חופשי לתותב 21/2 מ'ג</t>
  </si>
  <si>
    <t>אוגן חופשי לתותב '3 מ'ג</t>
  </si>
  <si>
    <t>אוגן חופשי לתותב '4 מגולבן 150#</t>
  </si>
  <si>
    <t>אוגן חופשי '6 לתותב מגולבן</t>
  </si>
  <si>
    <t>אוגן חופשי '8 מ'ג</t>
  </si>
  <si>
    <t>אוגן '4 BSP FF  - ארבע חורים</t>
  </si>
  <si>
    <t>אוגן פלב'מ 304L 150# SO RF  '3</t>
  </si>
  <si>
    <t>אוגן מחליק '4</t>
  </si>
  <si>
    <t>אוגן מתוברג 150 1.5</t>
  </si>
  <si>
    <t>אוגן מתוברג CS 150# '1</t>
  </si>
  <si>
    <t>אוגן SW CS 150# 1.5</t>
  </si>
  <si>
    <t>אוגן #600 R.F מעבר 1/2*3/4' מתוברג</t>
  </si>
  <si>
    <t>אוגן CS 150' RF SO 11/4</t>
  </si>
  <si>
    <t>אוגן CS 150#RF SO '2</t>
  </si>
  <si>
    <t>אוגן עוור CS. 150#RF '10</t>
  </si>
  <si>
    <t>אוגן עוור CS. 150 # RF '6</t>
  </si>
  <si>
    <t>אוגן עוור CS. 150 # RF '4</t>
  </si>
  <si>
    <t>אוגן עוור CS. 150 # RF '3</t>
  </si>
  <si>
    <t>אוגן עוור CS. 150 # RF '2.5</t>
  </si>
  <si>
    <t>אוגן עוור CS. 150 # RF '2</t>
  </si>
  <si>
    <t>אוגן עוור CS '150 11/2</t>
  </si>
  <si>
    <t>אוגן עוור CS. 150 #RF '1</t>
  </si>
  <si>
    <t>ברז כדורי נ-נ מגולבן '3/4</t>
  </si>
  <si>
    <t>ברז כדורי 1/2' נ-נ מגולבן</t>
  </si>
  <si>
    <t>ברז כדורי נ-נ מגולבן '1</t>
  </si>
  <si>
    <t>ברז כדורי נ-נ מגולבן '1.25</t>
  </si>
  <si>
    <t>ברז כדורי נ-נ מגולבן '2</t>
  </si>
  <si>
    <t>ברז כדורי  '1.5 כרום מעבר מלא פ.פ</t>
  </si>
  <si>
    <t>מעבר קונצ. P.P 4*6 הדבקה</t>
  </si>
  <si>
    <t>מעבר P.P קונצ' 25*32 (3/4'*'1)</t>
  </si>
  <si>
    <t>מעבר קונצ' SW 20*25 PP</t>
  </si>
  <si>
    <t>מעבר P.P 50*32</t>
  </si>
  <si>
    <t>מעבר קונצ' P.P '1*2</t>
  </si>
  <si>
    <t>מעבר קונצ. P.P 3*2</t>
  </si>
  <si>
    <t>מעבר קונצ. P.P 2*4</t>
  </si>
  <si>
    <t>מעבר קונצ. P.P 1.5*2</t>
  </si>
  <si>
    <t>מעבר קונצ. P.P 3*4</t>
  </si>
  <si>
    <t>טי P.P '1</t>
  </si>
  <si>
    <t>טיי P.P '4</t>
  </si>
  <si>
    <t>טיי SW P.P '1/2</t>
  </si>
  <si>
    <t>טיי P.P '3</t>
  </si>
  <si>
    <t>טי P.P '1.5</t>
  </si>
  <si>
    <t>טי P.P '2</t>
  </si>
  <si>
    <t>טי  P.P 3/4</t>
  </si>
  <si>
    <t>קשת P.P 90 '1/2</t>
  </si>
  <si>
    <t>קשת P.P 90 '1.5</t>
  </si>
  <si>
    <t>קשת P.P 90 '1</t>
  </si>
  <si>
    <t>קשת P.P 90 '2</t>
  </si>
  <si>
    <t>קשת P.P 90 '3</t>
  </si>
  <si>
    <t>קשת P.P 90 '4</t>
  </si>
  <si>
    <t>קשת P.P 45 '3</t>
  </si>
  <si>
    <t>קשת P.P 45 '4</t>
  </si>
  <si>
    <t>קשת P.P 45 '2</t>
  </si>
  <si>
    <t>קשת P.P 45 '1.5</t>
  </si>
  <si>
    <t>קשת W.S 45 P.P. '1</t>
  </si>
  <si>
    <t>קשת SW P.P 45 '1/2</t>
  </si>
  <si>
    <t>מופה SW. P.P. '1/2</t>
  </si>
  <si>
    <t>מופה WS. P.P. 3/4</t>
  </si>
  <si>
    <t>מופה SW. P.P. '1</t>
  </si>
  <si>
    <t>רקורד SW P.P '1/2</t>
  </si>
  <si>
    <t>מופה SW. P.P. 1.5</t>
  </si>
  <si>
    <t>מופה SW. P.P. '3</t>
  </si>
  <si>
    <t>מופה SW. P.P. '4</t>
  </si>
  <si>
    <t>מופה SW. P.P. '21/2</t>
  </si>
  <si>
    <t>מופה SW. P.P. '2</t>
  </si>
  <si>
    <t>תותב P.P 3/4</t>
  </si>
  <si>
    <t>תותב P.P 11/4</t>
  </si>
  <si>
    <t>תותב P.P '1</t>
  </si>
  <si>
    <t>תותב P.P '2</t>
  </si>
  <si>
    <t>תותב P.P '1.5</t>
  </si>
  <si>
    <t>תותב P.P '4</t>
  </si>
  <si>
    <t>תותב P.P '6</t>
  </si>
  <si>
    <t>תותב P.P '3</t>
  </si>
  <si>
    <t>ברז כדורי SW P.P '1</t>
  </si>
  <si>
    <t>ברז כדורי SW P.P '1.5</t>
  </si>
  <si>
    <t>ברז כדורי SW P.P '2</t>
  </si>
  <si>
    <t>ברז כדורי SW P.P '1/2</t>
  </si>
  <si>
    <t>ברז פרפר PP '2</t>
  </si>
  <si>
    <t>ברז פרפר PP 90ממ)'3(</t>
  </si>
  <si>
    <t>ברז פרפר PP תמסורת '3</t>
  </si>
  <si>
    <t>מקדח 13MM HSS</t>
  </si>
  <si>
    <t>מקדח 12.5MM HSS</t>
  </si>
  <si>
    <t>מקדח 12MM HSS</t>
  </si>
  <si>
    <t>מקדח 11.5MM HSS</t>
  </si>
  <si>
    <t>מקדח 9MM HSS</t>
  </si>
  <si>
    <t>מקדח 9.5MM HSS</t>
  </si>
  <si>
    <t>מקדח 10MM HSS</t>
  </si>
  <si>
    <t>מקדח 10.5MM HSS</t>
  </si>
  <si>
    <t>מקדח 11MM HSS</t>
  </si>
  <si>
    <t>משורית בוש T111C PVC (עץ)</t>
  </si>
  <si>
    <t>משורית בוש לברזל T118A</t>
  </si>
  <si>
    <t>משורית בוש לעץ T-144D</t>
  </si>
  <si>
    <t>משורית בוש ל CVP ועץ T-234X</t>
  </si>
  <si>
    <t>מקדח 8.5MM HSS</t>
  </si>
  <si>
    <t>מקדח 8MM HSS</t>
  </si>
  <si>
    <t>מקדח 5MM HSS</t>
  </si>
  <si>
    <t>מקדח 5.5MM HSS</t>
  </si>
  <si>
    <t>מקדח 6MM HSS</t>
  </si>
  <si>
    <t>מקדח 6.5MM HSS</t>
  </si>
  <si>
    <t>מקדח 7MM HSS</t>
  </si>
  <si>
    <t>מקדח 7.5MM HSS</t>
  </si>
  <si>
    <t>מקדח 4.5MM HSS</t>
  </si>
  <si>
    <t>מקדח 4MM HSS</t>
  </si>
  <si>
    <t>מקדח 3.5MM HSS</t>
  </si>
  <si>
    <t>מקדח 3MM HSS</t>
  </si>
  <si>
    <t>מקדח 2.5MM HSS</t>
  </si>
  <si>
    <t>מקדח 2MM HSS</t>
  </si>
  <si>
    <t>מקדח וידיה 6.5MM</t>
  </si>
  <si>
    <t>מקדח וידיה 5MM</t>
  </si>
  <si>
    <t>מקדח וידיה 5.5 ממ</t>
  </si>
  <si>
    <t>מקדח וידיה 6 ממ</t>
  </si>
  <si>
    <t>מקדח ודייה 10 ממ</t>
  </si>
  <si>
    <t>מקדח וידיה 11MM</t>
  </si>
  <si>
    <t>מקדח וידיה 12MM</t>
  </si>
  <si>
    <t>מקדח וידיה 13MM</t>
  </si>
  <si>
    <t>בורג U '3/4 * 1/4</t>
  </si>
  <si>
    <t>בורג U ' 1*1/4</t>
  </si>
  <si>
    <t>בורג U '11/2 * 1/4</t>
  </si>
  <si>
    <t>בורג U 1/4 *'2</t>
  </si>
  <si>
    <t>בורג U 11/4 * 1/4</t>
  </si>
  <si>
    <t>בורג U '1/2 * 1/4</t>
  </si>
  <si>
    <t>בורג U '6 * 1/4</t>
  </si>
  <si>
    <t>בורג U '4  * 1/4</t>
  </si>
  <si>
    <t>בורג U '3 * 1/4</t>
  </si>
  <si>
    <t>בנד מחוזק MIK 104/122</t>
  </si>
  <si>
    <t>מהדק לחץ MIK 149+161</t>
  </si>
  <si>
    <t>מהדק לחץ 60+63</t>
  </si>
  <si>
    <t>מהדק לחץ MIK 74/79</t>
  </si>
  <si>
    <t>מהדק לחץ 80+85</t>
  </si>
  <si>
    <t>מהדק (בנד) '11/4</t>
  </si>
  <si>
    <t>מהדק (בנד) '11/2</t>
  </si>
  <si>
    <t>מהדק (בנד) '21/2- 52-76</t>
  </si>
  <si>
    <t>מהדק (בנד)  '1</t>
  </si>
  <si>
    <t>מהדק (בנד)  '1/2</t>
  </si>
  <si>
    <t>מהדק (בנד) '2</t>
  </si>
  <si>
    <t>מהדק (בנד)  '3/4</t>
  </si>
  <si>
    <t>מהדק (בנד) '5/16</t>
  </si>
  <si>
    <t>מהדק פלב'מ '4</t>
  </si>
  <si>
    <t>עוגן פילפס 12 מ''מ זכר</t>
  </si>
  <si>
    <t>מהדק פלב'מ '3</t>
  </si>
  <si>
    <t>עוגן פילפס 3/8 זכר</t>
  </si>
  <si>
    <t>עוגן פילפס 1/4 זכר</t>
  </si>
  <si>
    <t>משורית לקשת 18 שיניים</t>
  </si>
  <si>
    <t>מברשת צמה פלדה '4</t>
  </si>
  <si>
    <t>מברשת פלדה 4 שורות</t>
  </si>
  <si>
    <t>מברשת צבע '3</t>
  </si>
  <si>
    <t>מברשת צבע '2</t>
  </si>
  <si>
    <t>מברשת צבע '1</t>
  </si>
  <si>
    <t>L</t>
  </si>
  <si>
    <t>שפכטל '2</t>
  </si>
  <si>
    <t>דסקית פיבר לליטוש A-36 חום (עבור ברזל)</t>
  </si>
  <si>
    <t>אבן חיתוך '7 - KLINGSPOR  (לא DLX)</t>
  </si>
  <si>
    <t>אבן חיתוך '1/2 4  - KLINGSPOR (לא DLX)</t>
  </si>
  <si>
    <t>אבן השחזה ' 4.1/2  - KLINGSPOR</t>
  </si>
  <si>
    <t>דסקית פיבר לליטוש שחור (עבור שיש ואבן)</t>
  </si>
  <si>
    <t>אבן חיתוך לנירוסטה '1/2 4X1.6  - KLINGSPOR</t>
  </si>
  <si>
    <t>דיסק חיתוך קלינגשפור 9*1/8 (לא DLX)</t>
  </si>
  <si>
    <t>דיסק פלפ 4.1/2 P40</t>
  </si>
  <si>
    <t>סרט טפלון 0.5 ממ' TBA</t>
  </si>
  <si>
    <t>בד שמיר 100</t>
  </si>
  <si>
    <t>דיסק KLINGSPOR גרמני '14 גמל</t>
  </si>
  <si>
    <t>סרט חביקה פלסטי 550X8</t>
  </si>
  <si>
    <t>סרט חביקה פלסטי L=37CM חב' 100 יח'</t>
  </si>
  <si>
    <t>סרט חביקה פלסטי L=10CM חב' 100 יח'</t>
  </si>
  <si>
    <t>סרט חביקה פלסטי 500X8</t>
  </si>
  <si>
    <t>סרט חביקה פלסטי L-25CM חב' 100</t>
  </si>
  <si>
    <t>סרט חביקה פלסטי 450X8</t>
  </si>
  <si>
    <t>סרט חביקה פלסטי L-20CM חב' 100</t>
  </si>
  <si>
    <t>סרט חביקה פלסטי 300X7.6</t>
  </si>
  <si>
    <t>חיבור מהיר 97 1/4 * 1/4 הב. חיצונית</t>
  </si>
  <si>
    <t>חיבור מהיר 911 1/4 * 1/4 זכר הב. חיצונית</t>
  </si>
  <si>
    <t>חיבור מהיר 915 זכר 1/4 הב. פנימית 1/4</t>
  </si>
  <si>
    <t>חיבור מהיר 106 - 93 1/4 - הב.פנימית 1/4</t>
  </si>
  <si>
    <t>חיבור זכר 1/4 לצינור 3/8 מיגן</t>
  </si>
  <si>
    <t>סרט פלב'ם 5/8</t>
  </si>
  <si>
    <t>מהדק לסרט פלב'מ עם בורג אלן 1/2' 50יח' בחב'</t>
  </si>
  <si>
    <t>מהדק לסרט פלב"מ עם בורג "5/8</t>
  </si>
  <si>
    <t>סרט פלב'מ 1/2</t>
  </si>
  <si>
    <t>50להבי טרפז לסכין בטיחות SK-5 דגם SKB-2/50B OLFA</t>
  </si>
  <si>
    <t>מנעול תליה מ'ס 40 דגם 333 / ירדני</t>
  </si>
  <si>
    <t>מעצור פלסטיק לדלת</t>
  </si>
  <si>
    <t>דבק בקבוק 3 שניות סופר גלו</t>
  </si>
  <si>
    <t>מנעול מגירה דגם 138</t>
  </si>
  <si>
    <t>ידית קפיצית לדלת אלומיניום שחור/לבן</t>
  </si>
  <si>
    <t>ברז ניל בתפזורת מידות שונות</t>
  </si>
  <si>
    <t>דבק פרופוקסי 20</t>
  </si>
  <si>
    <t>מנעול לוקרים חדשים</t>
  </si>
  <si>
    <t>ידית פ.מפתח /צילינדר</t>
  </si>
  <si>
    <t>מנעול צילינדר לדלת 101.1)לשונית(</t>
  </si>
  <si>
    <t>דבק אפוקסי מזרק</t>
  </si>
  <si>
    <t>מטר מדידה סטנלי 3 מטר</t>
  </si>
  <si>
    <t>טסטר צמפיון</t>
  </si>
  <si>
    <t>ידית כפתור לדלת צד 1</t>
  </si>
  <si>
    <t>סנן פחם בלוק "10</t>
  </si>
  <si>
    <t>סנן עומק 25  מיקרון</t>
  </si>
  <si>
    <t>סנן מיקרוני "DGD 25/01 10 @</t>
  </si>
  <si>
    <t>ברז משיש פיה ארוכה מים חמים קרים</t>
  </si>
  <si>
    <t>פנימית לאופניים "20</t>
  </si>
  <si>
    <t>ברגים למושב אסלה</t>
  </si>
  <si>
    <t>סיפון שרשורי "11/4</t>
  </si>
  <si>
    <t>ברגים למושב אסלה  ( פלסטיק זוג) מונובלוק</t>
  </si>
  <si>
    <t>רשת כיור גדול</t>
  </si>
  <si>
    <t>צינור גמיש לברז פרח -זוג</t>
  </si>
  <si>
    <t>מאריך לברז ניל 40-3/8 ס"מ</t>
  </si>
  <si>
    <t>גומיית פעמון לניאגרה</t>
  </si>
  <si>
    <t>צינור גמיש 1.50 מ</t>
  </si>
  <si>
    <t>צינור גמיש 1 מטר</t>
  </si>
  <si>
    <t>צינור גמיש 2.00 מ</t>
  </si>
  <si>
    <t>צינור גמיש 50 ס"מ</t>
  </si>
  <si>
    <t>סיפון לכיור מטבח '2</t>
  </si>
  <si>
    <t>סיפון שרשורי "2</t>
  </si>
  <si>
    <t>סיפון "1.1/4 ליפסקי</t>
  </si>
  <si>
    <t>ראש דוש</t>
  </si>
  <si>
    <t>מושב אסלה ליפסקי 3</t>
  </si>
  <si>
    <t>משאבה לחבית פלסטי</t>
  </si>
  <si>
    <t>משאבה לגיריקן פלסטי</t>
  </si>
  <si>
    <t>מוט הברגה מ'ג 3/4</t>
  </si>
  <si>
    <t>מוט הברגה 5/8</t>
  </si>
  <si>
    <t>מוט הברגה 1/2</t>
  </si>
  <si>
    <t>מוט הברגה 3/8</t>
  </si>
  <si>
    <t>מוט הברגה מ'ג 5/16</t>
  </si>
  <si>
    <t>מוט הברגה 1/4</t>
  </si>
  <si>
    <t>ספריי חלודה 330 WD40 מ''ל</t>
  </si>
  <si>
    <t>קצף פוליאריטן מוקצף</t>
  </si>
  <si>
    <t>ספריי גילוון קר  GOLD</t>
  </si>
  <si>
    <t>תרסיס לניקוי בלמים ולניקוי כללי 500מ"ל SABESTO</t>
  </si>
  <si>
    <t>ספריי מגעים יבש</t>
  </si>
  <si>
    <t>טרמפנטין</t>
  </si>
  <si>
    <t>תרסיס גריז עמיד בכח צנטרפוגלי 500 מ"ל 8931064</t>
  </si>
  <si>
    <t>תרסיס חלודה מקפיא 400 מ"ל 893240</t>
  </si>
  <si>
    <t>תרסיס שימון 500 מ"ל MAXOL (ספרי חלודה)</t>
  </si>
  <si>
    <t>Kg</t>
  </si>
  <si>
    <t>אלקטרודה 3.25 Z-316L</t>
  </si>
  <si>
    <t>אלקטרודה Z-11 3.25</t>
  </si>
  <si>
    <t>אלקטרודה Z-4 3.25ממ (6 ק'ג)</t>
  </si>
  <si>
    <t>אלקטרודה פלב'מ 316 2.5</t>
  </si>
  <si>
    <t>אלקטרודה פלב'מ 312 3.25</t>
  </si>
  <si>
    <t>אלקטרודה Z-610 2.5</t>
  </si>
  <si>
    <t>חוט CO2 לנירוסטה 5 ק"ג 0.8 מ"מ</t>
  </si>
  <si>
    <t>חוט 0.8 5 ק"ג CO2</t>
  </si>
  <si>
    <t>חוט 1 מ"מ CO2</t>
  </si>
  <si>
    <t>סיליקון RTV (תרמיל)</t>
  </si>
  <si>
    <t>RTV שקוף בשפורפרת</t>
  </si>
  <si>
    <t>ידית ארקה לריתוך 500 אמפר</t>
  </si>
  <si>
    <t>ידית ארקה לריתוך 300 אמפר</t>
  </si>
  <si>
    <t>מסקנטייפ נייר 50 ממ</t>
  </si>
  <si>
    <t>סרט חום 75 ממ PPB-30</t>
  </si>
  <si>
    <t>דבק חבלה 2" צבעוני</t>
  </si>
  <si>
    <t>גבס לבן - 1 ק'ג</t>
  </si>
  <si>
    <t>דבק מגע בשפורפרת</t>
  </si>
  <si>
    <t>מלכודת עכברים ללא פיתיון</t>
  </si>
  <si>
    <t>קלסימו  - 1 ק'ג</t>
  </si>
  <si>
    <t>דבק מגע 0.5 ליטר</t>
  </si>
  <si>
    <t>מברשת סיד</t>
  </si>
  <si>
    <t>רולר מוהיר "4 + מגש - סט (לצבע שמן)</t>
  </si>
  <si>
    <t>רולר לצבע אורך 200 מ'מ + מגש</t>
  </si>
  <si>
    <t>ניאגרה ליפסקי</t>
  </si>
  <si>
    <t>חבילת דפי לוגו חברה צבעוני 500 דפים 80 גר'</t>
  </si>
  <si>
    <t>חבילת מעטפות 1000יח' 18/25 ס"מ - מודפס לוגו</t>
  </si>
  <si>
    <t>חבילת מעטפות 500 יח' 42/32 - מודפס לוגו</t>
  </si>
  <si>
    <t>חבילת מעטפות 500 יח' 11/23 - מודפס לוגו</t>
  </si>
  <si>
    <t>חבילת מעטפות 500 יח' 24/34 - מודפס לוגו</t>
  </si>
  <si>
    <t>חבילת מעטפות חלון 500 יח'  11/23 - מודפס לוגו</t>
  </si>
  <si>
    <t>רדיד דיו למדפסת רחבה , וואקס ראזין ממ450/170 מטר</t>
  </si>
  <si>
    <t>רדיד ואקס רזין e CLASS 110/300 מ"מ , GWR200</t>
  </si>
  <si>
    <t>תויות מודפסות , PP , גודל 7/15 ס"מ</t>
  </si>
  <si>
    <t>יצור מדבקה PP מודפס צהוב רקע פינות מעוגלות + פר'</t>
  </si>
  <si>
    <t>מעבר קיר 1/4 ממ'</t>
  </si>
  <si>
    <t>מתאם ז 1/8 - לצינור 8</t>
  </si>
  <si>
    <t>מתאם ז 1/4- לצינור 1/4</t>
  </si>
  <si>
    <t>זוית ז 1/4 - לצינור 1/4</t>
  </si>
  <si>
    <t>זוית ז 1/8 - לצינור 8</t>
  </si>
  <si>
    <t>זוית נ-נ 8 ממ'</t>
  </si>
  <si>
    <t>מחבר נ-נ 1/4</t>
  </si>
  <si>
    <t>מתאם ז 1/8 - לצינור 1/4</t>
  </si>
  <si>
    <t>מתאם ז 1/4 לצינור 10 ממ'</t>
  </si>
  <si>
    <t>זווית ז 1/8 - לצינור 1/4</t>
  </si>
  <si>
    <t>מתאם ז 1/4 ל נ 12</t>
  </si>
  <si>
    <t>טי 3 נ' לצנור 8 ממ</t>
  </si>
  <si>
    <t>מתאם ז 1/4- לצינור 8</t>
  </si>
  <si>
    <t>מחבר נ-נ 8 ממ</t>
  </si>
  <si>
    <t>מעבר קיר 8 ממ'</t>
  </si>
  <si>
    <t>זוית ז 1/4- לצינור 8</t>
  </si>
  <si>
    <t>מחבר נ-נ 10 ממ</t>
  </si>
  <si>
    <t>זוית ז 1/4 לצינור 10  ממ'</t>
  </si>
  <si>
    <t>טי 3 נ' לצנור 1/4</t>
  </si>
  <si>
    <t>זווית ז - 1/4 - לצינור 12</t>
  </si>
  <si>
    <t>T ז  3/8  2 נ' לצנור 12</t>
  </si>
  <si>
    <t>T ז  1/4 2 נ' לצנור 12</t>
  </si>
  <si>
    <t>סליל וקונקטור מואר לסליל 24VAC 8W סדרת GEM-SOL</t>
  </si>
  <si>
    <t>שסתום 5/2  Mindman + סליל 24v + קונקטור לסליל</t>
  </si>
  <si>
    <t>שסתום 5/2 כניסה 1/4 סדרת BC54 סולנויד קפיץ</t>
  </si>
  <si>
    <t>שסתום 5/2 כניסה 1/4 סדרת BC54 אויר קפיץ</t>
  </si>
  <si>
    <t>טי 3 נ' לצנור 10 ממ</t>
  </si>
  <si>
    <t>שסתום 5/2 כניסה 1/4 סדרת BC54 סול' סול'</t>
  </si>
  <si>
    <t>סליל וקונקטור מואר לסליל 24VDC 10W סדרת GEM-SOL</t>
  </si>
  <si>
    <t>סליל וקונקטור מואר לסליל 230VAC 8W סדרת GEM-SOL</t>
  </si>
  <si>
    <t>סולנוייד תלת-דרכי מפליז NC  ''1/4  סדרת GEM-A</t>
  </si>
  <si>
    <t>סולנוייד-דיאפרגמה פליז דו-דרכי NC'1/2סדרה GEM-S</t>
  </si>
  <si>
    <t>טיימר לסולנוייד 2 זמנים - סדרה GEM T + קונקטור</t>
  </si>
  <si>
    <t>ניפל פליז 50MM*3/8</t>
  </si>
  <si>
    <t>ניפל פליז 50MM*1/4</t>
  </si>
  <si>
    <t>טיי נחושת 1/4</t>
  </si>
  <si>
    <t>מתאם פליז '1/2*1/4</t>
  </si>
  <si>
    <t>בושיניג פליז '3/8*1/2</t>
  </si>
  <si>
    <t>זוית נקבה '1/4 נחושת</t>
  </si>
  <si>
    <t>מתאם פליז '1/2*3/8</t>
  </si>
  <si>
    <t>מופה פליז '1/4</t>
  </si>
  <si>
    <t>בושיניג פליז '1/4*1/2</t>
  </si>
  <si>
    <t>בושיניג פליז '1/4*3/8</t>
  </si>
  <si>
    <t>בושיניג פליז 1/8*1/2</t>
  </si>
  <si>
    <t>ניפל מעבר פליז 3/8*1/4</t>
  </si>
  <si>
    <t>ניפל פליז 50MM*1/2</t>
  </si>
  <si>
    <t>מופה פליז 103HB 1/2</t>
  </si>
  <si>
    <t>מופה פליז '3/8</t>
  </si>
  <si>
    <t>בושיניג פליז 1/8*1/4</t>
  </si>
  <si>
    <t>קשת מע' פליז '1/4*3/8</t>
  </si>
  <si>
    <t>קשת 90 פליז '3/8</t>
  </si>
  <si>
    <t>זוית נקבה '3/8</t>
  </si>
  <si>
    <t>מעבר זכר פליז '1/4*1/4</t>
  </si>
  <si>
    <t>נורה PL 18W פיליפס , 2 פינים</t>
  </si>
  <si>
    <t>נורה PL 9W/840</t>
  </si>
  <si>
    <t>סטרטר לפלורצנט  מ 4W עד 22W</t>
  </si>
  <si>
    <t>סטרטר לפלורצנט מ 4W עד 65W</t>
  </si>
  <si>
    <t>משנק לפלורצנט 36W</t>
  </si>
  <si>
    <t>נורה P.L 26*2</t>
  </si>
  <si>
    <t>נורת PL 18W שטוח פיליפס (4 פינים)</t>
  </si>
  <si>
    <t>נורה נל'ג 400W</t>
  </si>
  <si>
    <t>מנורה 250 נל"ג</t>
  </si>
  <si>
    <t>נורה נל'ג 150W</t>
  </si>
  <si>
    <t>נורה MH 250W</t>
  </si>
  <si>
    <t>נורה E40 W400 M.H טובורלי</t>
  </si>
  <si>
    <t>מפסק לדוד שמש/חשמל</t>
  </si>
  <si>
    <t>כיסוי מוגן מים 4 מקומות גוויס</t>
  </si>
  <si>
    <t>ממ'ט KA10 2* ABB 10A</t>
  </si>
  <si>
    <t>שקע טלפון יחיד ע'הט</t>
  </si>
  <si>
    <t>שקע מתחת לטיח 10A</t>
  </si>
  <si>
    <t>שקע ע'ט ניסקו 16A</t>
  </si>
  <si>
    <t>תקע למזגן 3#16A</t>
  </si>
  <si>
    <t>מפסק יחיד עה'ט ניסקו</t>
  </si>
  <si>
    <t>שקע 3#32A על הטיח CEE</t>
  </si>
  <si>
    <t>תקע CEE 1#16A</t>
  </si>
  <si>
    <t>תקע חד פאזי 16A * 3 EX מוגן פיצוץ CEAG</t>
  </si>
  <si>
    <t>מעביר חשמלי נייד, רב שקע 4 + כבל+ מפסק מואר</t>
  </si>
  <si>
    <t>שקע כפול ניסקו ע"ג הטיח</t>
  </si>
  <si>
    <t>תקע CEE 32*3</t>
  </si>
  <si>
    <t>שקע CEE 1#16A</t>
  </si>
  <si>
    <t>תקע CEE 5#32A</t>
  </si>
  <si>
    <t>שקע 5#32A על הטיח CEE</t>
  </si>
  <si>
    <t>תקע CEE 5#16A</t>
  </si>
  <si>
    <t>מפסק יחיד גוויס עם נורה</t>
  </si>
  <si>
    <t>סליל הפסקה למפסק ABB T1C160</t>
  </si>
  <si>
    <t>שקע לגוויס</t>
  </si>
  <si>
    <t>כיסוי גוויס  1 מקום גוויס</t>
  </si>
  <si>
    <t>כיסוי לשקע גוויס 2*3</t>
  </si>
  <si>
    <t>קונטקטור סליל 230V ABB AF38-30-00-13</t>
  </si>
  <si>
    <t>מפסק יחיד גויס ע'ט דגם:GW 20001</t>
  </si>
  <si>
    <t>שעון שבת על פס-  HAGER EG203E</t>
  </si>
  <si>
    <t>שעון שבת על פס - HAGER EG071</t>
  </si>
  <si>
    <t>שעון שבת על פס-  HAGER EG103E</t>
  </si>
  <si>
    <t>קופסא תה"ט גוויס 6 מקום</t>
  </si>
  <si>
    <t>מוביל לקופ' גוויס תה"ט 6 מקום</t>
  </si>
  <si>
    <t>כיסוי גוויס 6 מקום</t>
  </si>
  <si>
    <t>קופסא תה"ט גוויס 4 מקום</t>
  </si>
  <si>
    <t>מוביל לקופ' גוויס תה"ט 4 מקום</t>
  </si>
  <si>
    <t>כיסוי גוויס 4 מקום</t>
  </si>
  <si>
    <t>קופסא תה"ט גוויס 3 מקום</t>
  </si>
  <si>
    <t>מוביל לקופ' גוויס תה"ט 3 מקום</t>
  </si>
  <si>
    <t>כיסוי גוויס 3 מקום</t>
  </si>
  <si>
    <t>שקע לפנל 5X32A</t>
  </si>
  <si>
    <t>מפסק חילוף יחיד תה'ט</t>
  </si>
  <si>
    <t>כיסוי מוגן מים 3 מקומות גוויס</t>
  </si>
  <si>
    <t>מפסק כפול ע'הט ניסקו</t>
  </si>
  <si>
    <t>מגע עזר למפסק ABB T1C160</t>
  </si>
  <si>
    <t>ממ'ט ABB 3*32A 10ka</t>
  </si>
  <si>
    <t>מפסק זרם לכיול ABB MS116-10</t>
  </si>
  <si>
    <t>מפסק זרם כיול ABB MS 116 2.5</t>
  </si>
  <si>
    <t>מנתק ABB OT63F4C</t>
  </si>
  <si>
    <t>מפסק זרם לכיול ABB MS116-32</t>
  </si>
  <si>
    <t>מצת ES-250</t>
  </si>
  <si>
    <t>תושבת ממסר OMRON G2R-2</t>
  </si>
  <si>
    <t>ממ'ט 10 KA ABB 1*32A</t>
  </si>
  <si>
    <t>קונטקטור סליל 230V ABB AF16-30-00-13</t>
  </si>
  <si>
    <t>מפסק זרם כיול ABB MS 116-4</t>
  </si>
  <si>
    <t>קונטקטור סליל 230V ABB AF09-30-00-13</t>
  </si>
  <si>
    <t>קונטקטור סליל 230V ABB AF26-30-00-13</t>
  </si>
  <si>
    <t>ממסר OMRON G2R-2 24VDC</t>
  </si>
  <si>
    <t>ממסר OMRON G2R-2 230VAC</t>
  </si>
  <si>
    <t>ממסר OMRON G2R-2 24VAC</t>
  </si>
  <si>
    <t>ממסר פחת ABB 2*40A</t>
  </si>
  <si>
    <t>ממ'ט 1* ABB C10A</t>
  </si>
  <si>
    <t>ממ'ט 10KA 1* ABB C20A</t>
  </si>
  <si>
    <t>ממ'ט ABB 1*6A - 10KA</t>
  </si>
  <si>
    <t>ממ'ט  6A*3</t>
  </si>
  <si>
    <t>מפסק מגע עזר ABB CAS31ART</t>
  </si>
  <si>
    <t>מגע עזר להגנת מנוע ABB  1NO+1NC   HKF1-11</t>
  </si>
  <si>
    <t>מגע עזר להגנת מנוע ABB  1NO+1NC   HK1-11</t>
  </si>
  <si>
    <t>מגע עזר למגען ABB 1NC 1NO</t>
  </si>
  <si>
    <t>מגע עזר למגען ABB 2NC 2NO</t>
  </si>
  <si>
    <t>מגע עזר למגען יחיד טלמכניק 2NC 2NO</t>
  </si>
  <si>
    <t>מגע עזר למגען CA 5-10 ABB  1NO</t>
  </si>
  <si>
    <t>מגע עזר למגען CA 5-10 ABB  1NC</t>
  </si>
  <si>
    <t>ממסר  צד 230V</t>
  </si>
  <si>
    <t>כניסת כבל M-20#1.5</t>
  </si>
  <si>
    <t>כניסת אנטיגרון PG-9</t>
  </si>
  <si>
    <t>כניסת אנטיגרון PG 21</t>
  </si>
  <si>
    <t>כניסת אנטיגרון PG- 13.5</t>
  </si>
  <si>
    <t>כניסת אנטיגרון PG-11</t>
  </si>
  <si>
    <t>כניסת אנטיגרון PG 29</t>
  </si>
  <si>
    <t>כניסת אנטיגרון PG-16</t>
  </si>
  <si>
    <t>מפסק  ABB T1C160\50A +בסיס לחיבור לפס דין</t>
  </si>
  <si>
    <t>טרמוסטט לדוד שמש קצר</t>
  </si>
  <si>
    <t>סול פליז 1/4 ADC 2.4 3WNC</t>
  </si>
  <si>
    <t>מהדק חיבורים מ'ס 4 - 12 יח'</t>
  </si>
  <si>
    <t>מהדק חיבורים מ'ס 3 - 12 יח'</t>
  </si>
  <si>
    <t>מהדק חיבורים מ'ס 2 - 12 יח'</t>
  </si>
  <si>
    <t>מהדק חיבורים מ'ס 1 - 12 יח'</t>
  </si>
  <si>
    <t>פיוז סקין 160A</t>
  </si>
  <si>
    <t>מפסק זרם עם כיול   ABB MS495 – 63</t>
  </si>
  <si>
    <t>מפסק זרם עם כיול   ABB MS450 – 40</t>
  </si>
  <si>
    <t>מפסק זרם עם כיול   ABB MS450 – 20</t>
  </si>
  <si>
    <t>שלות אומגה '1/2</t>
  </si>
  <si>
    <t>מפסק זרם לכיול ABB MS116-6.3</t>
  </si>
  <si>
    <t>מפסק זרם לכיול ABB MS132-20</t>
  </si>
  <si>
    <t>מפסק זרם עם כיול ABB MS325 – 25</t>
  </si>
  <si>
    <t>מפסק זרם כיול ABB MS 116 0.63</t>
  </si>
  <si>
    <t>שקע טלפון לגוויס</t>
  </si>
  <si>
    <t>שקע מחשב לגוויס</t>
  </si>
  <si>
    <t>קונטקטור דו-פאזי ABB ESB 20-20</t>
  </si>
  <si>
    <t>קונטקטור סליל 230V  ABB A50-30-00</t>
  </si>
  <si>
    <t>מפסק בורר על פאנל  C3SS3-10B-20 ABB</t>
  </si>
  <si>
    <t>מפסק בורר על פאנל  C3SS1-10B-20 ABB</t>
  </si>
  <si>
    <t>מנורה על לוח אדום  ABB  24VDC</t>
  </si>
  <si>
    <t>מנורה על לוח ירוק  ABB  24VDC</t>
  </si>
  <si>
    <t>מנורה אדומה  על פנל  ABB CL-523R 230VAC</t>
  </si>
  <si>
    <t>מנורה ירוקה על פנל  ABB CL-523G 230VAC</t>
  </si>
  <si>
    <t>לחצן פטריה 2NC יצוק שחרור בסיבוב ABB CE4T-10R-02</t>
  </si>
  <si>
    <t>לחצן פטריה 1NC,1NO יצוק שחרור בסיבוב  ABB</t>
  </si>
  <si>
    <t>לחצן לפנל ABB CP1-10G-20 ירוק</t>
  </si>
  <si>
    <t>לחצן לפנל ABB CP1-10R-11 אדום</t>
  </si>
  <si>
    <t>לחצן ABB MCB-01 NC</t>
  </si>
  <si>
    <t>לחצן ABB MCB-10 NO</t>
  </si>
  <si>
    <t>שס'5/2  1/2'' תוצ' בקרה סד' PE84 הפע' אוויר-קפיץ</t>
  </si>
  <si>
    <t>שקע על פס</t>
  </si>
  <si>
    <t>מד זרימה אקרילי מים,מפסק אזקה ,חיבור נירוסטה 1/2</t>
  </si>
  <si>
    <t>קופסא BBI-4 חלק לא שקוף + פלטה</t>
  </si>
  <si>
    <t>קופסא BDI-3 לא שקוף+פלטה</t>
  </si>
  <si>
    <t>מפסק גבול עם פטריה למסועים  ERSCE E400-08-TBM</t>
  </si>
  <si>
    <t>קופסא BBI-3 שקוף +פלטה</t>
  </si>
  <si>
    <t>קופסא D-24 עם חלון ל 4 מוגן מים</t>
  </si>
  <si>
    <t>ספק כח 24  100W  TDK</t>
  </si>
  <si>
    <t>מפסק פחת לכבל מאריך 230V</t>
  </si>
  <si>
    <t>מפסק גבול Telemecanique XCMD2110L1 עם כבל 3 מ'</t>
  </si>
  <si>
    <t>גשש קרבה אינדוקטיביtelemecanique  xs618b1mal2NO</t>
  </si>
  <si>
    <t>גשש קרבה אינדוקטיביtelemecanique  xs618b1mbl2NC</t>
  </si>
  <si>
    <t>שס' 5/2  1/2'' תוצרת בקרה סדרה PE84  הפעלה מכנית</t>
  </si>
  <si>
    <t>שס' 5/2  1/2'' תוצ' בקרה סד' PE84 הפע' חשמ'-קפיץ</t>
  </si>
  <si>
    <t>מנורה ספירלה E27 62W</t>
  </si>
  <si>
    <t>נורה PL 36W</t>
  </si>
  <si>
    <t>ראש לחצן פטריה ZB5 AS54</t>
  </si>
  <si>
    <t>קופסאה להגנת מנוע ABB IB132-Y</t>
  </si>
  <si>
    <t>לוח ע"ט 24 מקומות</t>
  </si>
  <si>
    <t>פס אפס וארקה 250A</t>
  </si>
  <si>
    <t>גוף תאורה לד עיגול שקוע</t>
  </si>
  <si>
    <t>נורה לקטלן 20W T8/T10 59CM</t>
  </si>
  <si>
    <t>קונטקטור סליל 380V  ABB A110FP-30</t>
  </si>
  <si>
    <t>קונטקטור סליל 380V  ABB A210-30</t>
  </si>
  <si>
    <t>נורה פלורסנט 18W</t>
  </si>
  <si>
    <t>יחידת בסיס למתנע משולב Schneider</t>
  </si>
  <si>
    <t>יחידת הגנה אלקטרונית למתנע משולב Schneider</t>
  </si>
  <si>
    <t>מגע עזר למתנע משולב Schneider</t>
  </si>
  <si>
    <t>מודול יציאה אנלוגית למתנע משולב Schneider</t>
  </si>
  <si>
    <t>קופסאת פיקוד עם 4 קדחים Schneider</t>
  </si>
  <si>
    <t>קופסאת פיקוד עם 2 קדחים Schneider</t>
  </si>
  <si>
    <t>קופסאת פיקוד עם 3 קדחים Schneider</t>
  </si>
  <si>
    <t>ראש לחצן עגול עם כיסוי סילקון ירוק ZB5AP3</t>
  </si>
  <si>
    <t>ראש לחצן עגול עם כיסוי סילקון אדום ZB5AP4</t>
  </si>
  <si>
    <t>מגן לחצן פטריה ZBZ1605</t>
  </si>
  <si>
    <t>מגע לקופסא ZENL1121 NC</t>
  </si>
  <si>
    <t>מגע לקופסא ZENL1111 NO</t>
  </si>
  <si>
    <t>מפסק זרם ABB TMAX T5D400</t>
  </si>
  <si>
    <t>שקע לקיר 32A*5 מוגן פיצוץ CEAG</t>
  </si>
  <si>
    <t>נורה לד E27 10W</t>
  </si>
  <si>
    <t>נורה E27 100W  M.H</t>
  </si>
  <si>
    <t>מופה אפוקסית קוטר 21-43 מ"מ</t>
  </si>
  <si>
    <t>מופה אפוקסית קוטר 7-26 מ"מ</t>
  </si>
  <si>
    <t>קופסת חיבורים  -מוגן פיצוץ</t>
  </si>
  <si>
    <t>מצוף כבל 5 מ' אגס כספית</t>
  </si>
  <si>
    <t>מצוף כבל 10 מ אגס כספית</t>
  </si>
  <si>
    <t>מפסק גבול למגרסה OMRON דגם WLD2-G</t>
  </si>
  <si>
    <t>מפסק גבול למתקן מיצוק OMRON דגם WLCA2-2NG</t>
  </si>
  <si>
    <t>מפסק גבול לשער OMRON דגם D4B1181W</t>
  </si>
  <si>
    <t>קופסאת הסעתפות ויסקה55*155*115 - ללא פטמות</t>
  </si>
  <si>
    <t>קופסאת הסתעפות ויסקה 40*96*96 ללא פטמה</t>
  </si>
  <si>
    <t>שקע למזגן + מפסק 16A</t>
  </si>
  <si>
    <t>מפסק זרם לכיול ABB MS 116-16</t>
  </si>
  <si>
    <t>קופסאת גוויס יחיד עה'ט מוגן מים</t>
  </si>
  <si>
    <t>קופסא למפסק יחיד גוויס עה"ט</t>
  </si>
  <si>
    <t>קופסאת גויס ע'ט מוגן מים 2 מקום</t>
  </si>
  <si>
    <t>משנק לנורה נל"ג/מטלהלייד 250W</t>
  </si>
  <si>
    <t>יח' שרות 1/4'' מיני  F02-AC20A + מ"ל 1/8 הב' אח'</t>
  </si>
  <si>
    <t>גוף חימום משקפיים 2000W</t>
  </si>
  <si>
    <t>שקע לכבל ישראלי 16A</t>
  </si>
  <si>
    <t>תקע לכבל ישראלי 16A</t>
  </si>
  <si>
    <t>מנתק בעומס ABB בקופ OTP32B2N</t>
  </si>
  <si>
    <t>משנק לנורה 100W M.H</t>
  </si>
  <si>
    <t>משנק אלקטרוני לג"ת 4X14W</t>
  </si>
  <si>
    <t>משנק  OSRAM 2X14-35W</t>
  </si>
  <si>
    <t>ממ'ט ABB 1*40A</t>
  </si>
  <si>
    <t>ממ'ט ABB 3*25A -10ka</t>
  </si>
  <si>
    <t>מ'מט 10KVA ABB 3*63A</t>
  </si>
  <si>
    <t>ממ'ט ABB 1*25A</t>
  </si>
  <si>
    <t>ממ'ט 1#16A ABB  - עוצמת זרם C -10ka</t>
  </si>
  <si>
    <t>ממ'ט ABB 3*40A - 10ka</t>
  </si>
  <si>
    <t>ממ'ט ABB 3*10A</t>
  </si>
  <si>
    <t>ממ'ט  ABB 6A*2</t>
  </si>
  <si>
    <t>ממסר פחת ABB A 4#63</t>
  </si>
  <si>
    <t>ממ'ט 10 KVA ABB 3*20A</t>
  </si>
  <si>
    <t>ממ'ט 10 KA ABB 3*16A</t>
  </si>
  <si>
    <t>ממט ABB 10K 50A*3</t>
  </si>
  <si>
    <t>ממסר פחת 10KVA ABB 4#40</t>
  </si>
  <si>
    <t>סרט בידוד צהוב/ירוק</t>
  </si>
  <si>
    <t>סרט בידוד שחור</t>
  </si>
  <si>
    <t>סרט בידוד כחול</t>
  </si>
  <si>
    <t>סרט בידוד חום</t>
  </si>
  <si>
    <t>מפסק זרם כיול  ABB MS 116 1.6</t>
  </si>
  <si>
    <t>קונטקטור 24VDC AL16-30-10</t>
  </si>
  <si>
    <t>תקע נייד 5X32A 380V מוגן פיצוץ - דגם ישן CEAG</t>
  </si>
  <si>
    <t>נורה פלורצנט 36W</t>
  </si>
  <si>
    <t>נורה T5 35W</t>
  </si>
  <si>
    <t>נורה 1.2 מ' 4000K-TUBE LED T5</t>
  </si>
  <si>
    <t>מנורה T5 28W</t>
  </si>
  <si>
    <t>מגען Telemecanique LC1D09E7 סליל 48VAC</t>
  </si>
  <si>
    <t>אטם טפלון 1/2 עובי 3 מ"מ</t>
  </si>
  <si>
    <t>אטם טפלון 3/4 עובי 3 מ"מ</t>
  </si>
  <si>
    <t>אטם טפלון '1 עובי 3 מ'מ</t>
  </si>
  <si>
    <t>אטם טפלון '2.5 עובי 3 מ'מ</t>
  </si>
  <si>
    <t>אטם טפלון '3 עובי 3 מ'מ</t>
  </si>
  <si>
    <t>אטם טפלון '1.5 עובי 3 מ'מ</t>
  </si>
  <si>
    <t>אטם טפלון '2 עובי 3 מ'מ</t>
  </si>
  <si>
    <t>אטם טפלון '4 עובי 3 מ'מ</t>
  </si>
  <si>
    <t>אטם טפלון '6 עובי 3 מ'מ</t>
  </si>
  <si>
    <t>אטם טפלון '8</t>
  </si>
  <si>
    <t>ברזל זוית 20#20#3 מגולון</t>
  </si>
  <si>
    <t>12000025</t>
  </si>
  <si>
    <t>צמיג 10.5/80-18</t>
  </si>
  <si>
    <t>12000026</t>
  </si>
  <si>
    <t>צמיג 16.5/85-24</t>
  </si>
  <si>
    <t>12000027</t>
  </si>
  <si>
    <t>צמיג 12.5/80-18</t>
  </si>
  <si>
    <t>12000028</t>
  </si>
  <si>
    <t>צמיג 255/65-17</t>
  </si>
  <si>
    <t>12000029</t>
  </si>
  <si>
    <t>צמיג 215//16-16</t>
  </si>
  <si>
    <t>12000030</t>
  </si>
  <si>
    <t>צמיג 155/80-13</t>
  </si>
  <si>
    <t>12000031</t>
  </si>
  <si>
    <t>צמיג 175/70-13</t>
  </si>
  <si>
    <t>12000032</t>
  </si>
  <si>
    <t>צמיג 700-12</t>
  </si>
  <si>
    <t>צמיג 10.5/80-18 סלע</t>
  </si>
  <si>
    <t xml:space="preserve">מחיר בש"ח ליח'   </t>
  </si>
  <si>
    <t>מטר סרט מסוע 1000 ממ 4+2 - EP500/3P</t>
  </si>
  <si>
    <t xml:space="preserve">מטר </t>
  </si>
  <si>
    <t xml:space="preserve">מחיר בש"ח  </t>
  </si>
  <si>
    <t>שעות עבודה בנאות חובב + נסיעה</t>
  </si>
  <si>
    <t>אביזרים למכונת לחיצה  ( כוסית לחיצה , קצה לחיצה וכו' בכל הגדלים)</t>
  </si>
  <si>
    <t>צינור 3/8 R2</t>
  </si>
  <si>
    <t>צינור 3/8 R7</t>
  </si>
  <si>
    <t>צינור 1/4 2SN</t>
  </si>
  <si>
    <t>צינור 5/16 2SN</t>
  </si>
  <si>
    <t>צינור 1/2 2SN</t>
  </si>
  <si>
    <t>צינור 3/4 2SN</t>
  </si>
  <si>
    <t xml:space="preserve">צינור 1" 4SH באורך 2.10 מטר קצה זכר 1" + 1.5/16 90 מעלות </t>
  </si>
  <si>
    <t>צינור 5/8 R2 באורך 2.55 מטר , קצה זכר 1/2 לצינור 5/8</t>
  </si>
  <si>
    <t>אקדח שטיפה גרניק קנה ארוך (איטלקי)</t>
  </si>
  <si>
    <t>גלגלת קפיץ שטיפת גרניק לצינור 25 מטר</t>
  </si>
  <si>
    <t xml:space="preserve">משאבת לחץ גרניק 20X50 כולל ווסת לחץ + כבל + שעון </t>
  </si>
  <si>
    <t>ניפל פליז 3/8X22</t>
  </si>
  <si>
    <t>חיבור מהיר 22 נקבה</t>
  </si>
  <si>
    <t>ניפל זכר NPT 1/2</t>
  </si>
  <si>
    <t>ניפל 3/8X1/2</t>
  </si>
  <si>
    <t>ניפל 3/8X145</t>
  </si>
  <si>
    <t>משאבת חבית פנאומטית שאיבה 1 ל 5</t>
  </si>
  <si>
    <t xml:space="preserve">ווסת לחץ למשאבת לחץ מים </t>
  </si>
  <si>
    <t>חיבור מהיר נקבה "1</t>
  </si>
  <si>
    <t>חיבור מהיר נקבה 3/4 שטוח</t>
  </si>
  <si>
    <t xml:space="preserve">כמות בחבילה </t>
  </si>
  <si>
    <t xml:space="preserve">חבילה </t>
  </si>
  <si>
    <t xml:space="preserve">קפה 1 קילו עלית בוואקום  - לא מוסדי </t>
  </si>
  <si>
    <t xml:space="preserve">נסיעה </t>
  </si>
  <si>
    <t>לוח P.P אפור 10X1000X2000 E DWU</t>
  </si>
  <si>
    <t>לוח P.P אפור 8X1000X2000 E DWU</t>
  </si>
  <si>
    <t>לוח P.P אפור 6X1000X2000 E DWU</t>
  </si>
  <si>
    <t>לוח פוליאתילן שחור 10X1000X200</t>
  </si>
  <si>
    <t>לוח פוליאתילן שחור 8X1000X201</t>
  </si>
  <si>
    <t>לוח פוליאתילן שחור 6X1000X202</t>
  </si>
  <si>
    <t xml:space="preserve">דפוס A4 צבעוני </t>
  </si>
  <si>
    <t xml:space="preserve">דפוס A3 צבעוני </t>
  </si>
  <si>
    <t xml:space="preserve">דפוס A1 צבעוני </t>
  </si>
  <si>
    <t xml:space="preserve">משלוח בין עירוני - מעטפה </t>
  </si>
  <si>
    <t xml:space="preserve">משלוח בין עירוני - ארגז  </t>
  </si>
  <si>
    <t xml:space="preserve">משלוח בין עירוני - משטח   </t>
  </si>
  <si>
    <t>שרוול X500 CS17+ 550 1500 ג PET DCE</t>
  </si>
  <si>
    <t>פטישון 18V DHR202 גוף בלבד</t>
  </si>
  <si>
    <t>סוללה ליתיום למברגה MAKITA 18V 5AH DTW1001</t>
  </si>
  <si>
    <t>סט 18V אימפקט + מברגה/מקדחה 4AH DDF482 מקיטה</t>
  </si>
  <si>
    <t>מברגת אימפקט בוש 18V bp19a (גוף בלבד)</t>
  </si>
  <si>
    <t>משור אנכי אלקטרוני 1513 - BOSCH 780W GST 150 BCE</t>
  </si>
  <si>
    <t>מפתח רטיטה נטען "MAKITA DTW1001 3/4</t>
  </si>
  <si>
    <t>משחזת זוית נטענת MAKITA  4.5" 18V</t>
  </si>
  <si>
    <t>רתכת אלקטרונית ZIKA Z200 כולל סט כבלים מקצועי</t>
  </si>
  <si>
    <t>מברגה אימפקט פנאומטי CP2042</t>
  </si>
  <si>
    <t>משור חרב/שופין פנאומטי ד-AT6012 תוצ' EMAX טיאוון</t>
  </si>
  <si>
    <t>אקדח גירוז</t>
  </si>
  <si>
    <t>פי.וי.סי שקוף 3X300</t>
  </si>
  <si>
    <t>כסא דגם נוי-סתובב,מנגנון 150 ק"ג,ארגונומי</t>
  </si>
  <si>
    <t>חלוק לבן חד פעמי-עד הברך עם כפתורים</t>
  </si>
  <si>
    <t>קרטון</t>
  </si>
  <si>
    <t>מחזיר שמן 8*75*60 ויטון</t>
  </si>
  <si>
    <t>מחזיר שמן 10*90*70</t>
  </si>
  <si>
    <t>ממסרה - גיר ב 200354077-20 NORD 90520-IEC132- RH</t>
  </si>
  <si>
    <t>גלגל 6" ג.שחור פלטה מיסתובב גנט פח</t>
  </si>
  <si>
    <t>גלגל 6" ג.שחור פלטה מיסתובב ברקס גנט פח</t>
  </si>
  <si>
    <t>גלגל4" אדום מזלג נירוסטה</t>
  </si>
  <si>
    <t>גלגל4" אדום מזלג נירוסטה+מעצור</t>
  </si>
  <si>
    <t>גלגל 2" אפור פלטה נרוסטה</t>
  </si>
  <si>
    <t>גלגל 2" אפור פלטה נרוסטה+ברקס</t>
  </si>
  <si>
    <t>דבק לוקטייט 242</t>
  </si>
  <si>
    <t>גלגל 2" סיליקון לפטה ברקס</t>
  </si>
  <si>
    <t>מנוע תלת פאזי 12 כס 9.2K</t>
  </si>
  <si>
    <t>מייסב כדורי 6203</t>
  </si>
  <si>
    <t>מייסב כדורי 6001</t>
  </si>
  <si>
    <t>מגרזת אוטמטית</t>
  </si>
  <si>
    <t>מנוע 25 כ"ס 3000 סל"ד</t>
  </si>
  <si>
    <t>מכונת שטיפה בלחץ 200/15 תעשיית +גלגלת 20 מטר+אקד</t>
  </si>
  <si>
    <t>גלגלת אוןיר 20 מטר צינור 3/8 לחץ מקסימלי 16 בר כולל סביבל וחיבורים</t>
  </si>
  <si>
    <t>גלגלת קפיצית לצינור לחץ 20 מטר - צמודה לקיר</t>
  </si>
  <si>
    <t>משאבה חד פאזי 0.18KW משאבת יניקה</t>
  </si>
  <si>
    <t>בסיס אחורי (2 חלקים) לזרוע מקורית NICE-WIDEL</t>
  </si>
  <si>
    <t>PE</t>
  </si>
  <si>
    <t>מופה "2</t>
  </si>
  <si>
    <t>זווית32</t>
  </si>
  <si>
    <t>מסעף 160*160*160</t>
  </si>
  <si>
    <t>מעבר 90*160</t>
  </si>
  <si>
    <t>מצמד דו כיווני 90</t>
  </si>
  <si>
    <t>מצמד דו כיווני 110</t>
  </si>
  <si>
    <t>מתאם אוגן 90</t>
  </si>
  <si>
    <t>מתאם אוגן 110</t>
  </si>
  <si>
    <t>מצמד 160</t>
  </si>
  <si>
    <t>מתאם אוגן 160</t>
  </si>
  <si>
    <t>מצמד 50</t>
  </si>
  <si>
    <t>זוית 50</t>
  </si>
  <si>
    <t>מתאם עוגן 63</t>
  </si>
  <si>
    <t>ניפל 2"</t>
  </si>
  <si>
    <t>מצמד  2*50</t>
  </si>
  <si>
    <t>זוית  2*50</t>
  </si>
  <si>
    <t xml:space="preserve">הערות </t>
  </si>
  <si>
    <t>הערות</t>
  </si>
  <si>
    <t xml:space="preserve">משלוח </t>
  </si>
  <si>
    <t xml:space="preserve">כובע מגן - צבע לבן 6 נק' אחיזה עם ראצ'ט </t>
  </si>
  <si>
    <t xml:space="preserve">כובע מגן - צבע צהוב 6 נק' אחיזה עם ראצ'ט </t>
  </si>
  <si>
    <t>שנת יציאת הדגם</t>
  </si>
  <si>
    <t>משקפי מגן להרכבה על משקפי ראייה (אורח)</t>
  </si>
  <si>
    <t>BLS A1B1E1K1P3 מסנן חיבור תואם למסכה חצי פנים</t>
  </si>
  <si>
    <t>מנשא, מסיכה ומיכל מרוכב PSS3000 מנ"פ 6.8 ליטר</t>
  </si>
  <si>
    <t>מערכת מחסום חדישה אלקטרו מכאנית תעשייתית</t>
  </si>
  <si>
    <t>זרוע למערכת מחסום אלומיניום באורך 6 מטרים</t>
  </si>
  <si>
    <t>זרוע למערכת מחסום אלומיניום באורך 4 מטרים</t>
  </si>
  <si>
    <t>שעת עבודה טכנאי</t>
  </si>
  <si>
    <t>דלת נגללת במידות : רוחב : 5.7מ', גובה : 4.4 מ'  1.0 – 0.75 מ"מ, שלבים כולל הנעה חשמלית</t>
  </si>
  <si>
    <t>נייר מגבת אייר פלקס -304 מ' -רוחב 20 ס"מ - חבילה 6 גלילים</t>
  </si>
  <si>
    <t>ח.מהיר קמלוק '2 ז 200C - פוליפרופילן</t>
  </si>
  <si>
    <t>ח.מהיר קמלוק '3 ז 300C - פוליפרופילן</t>
  </si>
  <si>
    <t>ח.מהיר קמלוק '1 נ 100D - פוליפרופילן</t>
  </si>
  <si>
    <t>ח.מהיר קמלוק '3 נ 300A - פוליפרופילן</t>
  </si>
  <si>
    <t>ח.מהיר קמלוק 'F 2-200 - פוליפרופילן</t>
  </si>
  <si>
    <t>גליל רוליק  "4 1150 מ"מ</t>
  </si>
  <si>
    <t>גליל רוליק  "4 380 מ"מ</t>
  </si>
  <si>
    <t>ח.מהיר קמלוק '1 ז 100F - פוליפרופילן</t>
  </si>
  <si>
    <t>חיבור מהיר קמלוק A - 100 - פוליפרופילן</t>
  </si>
  <si>
    <t>ח.מהיר קמלוק '2  A-200</t>
  </si>
  <si>
    <t>חיבור מהיר  קמלוק  זכר 200B '2 - פוליפרופילן</t>
  </si>
  <si>
    <t>חיבור נקבה קמלוק  200D הב' פנים '2 - פוליפרופילן</t>
  </si>
  <si>
    <t>ח.מהיר קמלוק '3 נ 300D-  פוליפרופילן</t>
  </si>
  <si>
    <t>EN166-3,4,5 BT CE</t>
  </si>
  <si>
    <t>EN166-3,4,5,9 BT KN</t>
  </si>
  <si>
    <t>הנחתה של 27 DB מינימום</t>
  </si>
  <si>
    <t>הנחתה של 25 DB מינימום</t>
  </si>
  <si>
    <t xml:space="preserve">משקפי גוגלס </t>
  </si>
  <si>
    <t>EN140</t>
  </si>
  <si>
    <t>EN166</t>
  </si>
  <si>
    <t>רתמת גוף 4 נקודות אבזם מהיר-עד משקל 150ק"ג</t>
  </si>
  <si>
    <t xml:space="preserve"> EN360</t>
  </si>
  <si>
    <t>EN361</t>
  </si>
  <si>
    <t xml:space="preserve">EN420 CE </t>
  </si>
  <si>
    <t>EN137</t>
  </si>
  <si>
    <t>EN397</t>
  </si>
  <si>
    <t>EN388</t>
  </si>
  <si>
    <t>EN352-2</t>
  </si>
  <si>
    <t>כפפות PVC נגד חומצות באורך - 35</t>
  </si>
  <si>
    <t>אלקטרודה Z-11 2.5-</t>
  </si>
  <si>
    <t xml:space="preserve">אלקטרודה Z-610 3.25- </t>
  </si>
  <si>
    <t>5ק"ג באריזה</t>
  </si>
  <si>
    <t>2ק"ג באריזה</t>
  </si>
  <si>
    <t>1.5ק"ג באריזה</t>
  </si>
  <si>
    <t>6ק"ג באריזה</t>
  </si>
  <si>
    <t>15ק"ג באריזה</t>
  </si>
  <si>
    <t>חוט CO2 ממולא 1.2 מ"מ</t>
  </si>
  <si>
    <t>1 ליטר</t>
  </si>
  <si>
    <t xml:space="preserve">חול ניקוי וחיטוי 500  סמ"ק </t>
  </si>
  <si>
    <t xml:space="preserve">מתמר שקילה  כושר שקילה 1000 ק'ג </t>
  </si>
  <si>
    <t xml:space="preserve">מתמר שקילה  - כושר 2000 ק'ג </t>
  </si>
  <si>
    <t xml:space="preserve">מתמר שקילה  כושר שקילה 500 ק'ג </t>
  </si>
  <si>
    <t xml:space="preserve">מתמר שקילה  כושר שקילה 4000 ק'ג </t>
  </si>
  <si>
    <t>בקר שקילה - להתקנה על פס דין</t>
  </si>
  <si>
    <t>ביקור כיול למאזניים</t>
  </si>
  <si>
    <t>מתמר שקילה 75Klb</t>
  </si>
  <si>
    <t>גשש קרבה אינדוקטיבי   M12  PNP</t>
  </si>
  <si>
    <t>מפסק משיכה לכבל IP67</t>
  </si>
  <si>
    <t xml:space="preserve">מערכת שרות לכלי אוויר </t>
  </si>
  <si>
    <t xml:space="preserve">מצוף כבל סיגר - קוטר 30 מ'מ - כבל 5 מטר </t>
  </si>
  <si>
    <t>30גרם חומר פעיל לליטר</t>
  </si>
  <si>
    <t>12%חומר פעיל</t>
  </si>
  <si>
    <t xml:space="preserve"> 5%חומר פעיל  </t>
  </si>
  <si>
    <t>מכיל12.5%חומצת לימון ו5%חומר פעיל</t>
  </si>
  <si>
    <t>מכיל סודה קאוסטית,חומרים פעילי אניונים מרכיבי מים וסיליקטים מסיסות מלאה במים</t>
  </si>
  <si>
    <r>
      <t xml:space="preserve">כרית כלים  </t>
    </r>
    <r>
      <rPr>
        <sz val="11"/>
        <color theme="1"/>
        <rFont val="Calibri"/>
        <family val="2"/>
        <charset val="177"/>
        <scheme val="minor"/>
      </rPr>
      <t xml:space="preserve">( כרית יפנית ) </t>
    </r>
  </si>
  <si>
    <t>נייר טואלט דו שכבתי לפחות 150 דפים בגליל</t>
  </si>
  <si>
    <t xml:space="preserve">נייר תעשייתי לבן - 6 ק'ג </t>
  </si>
  <si>
    <t xml:space="preserve">מטלית שולחן </t>
  </si>
  <si>
    <t>נוזל מנקה חלונות 4 ליטר</t>
  </si>
  <si>
    <t xml:space="preserve">אקונומיקה מבושמת  - 4 ליטר </t>
  </si>
  <si>
    <t xml:space="preserve">סבון לניקוי ידיים - 4 ליטר </t>
  </si>
  <si>
    <t xml:space="preserve">סבון לכלים  - 4 ליטר  </t>
  </si>
  <si>
    <t xml:space="preserve">מסיכת חצי פנים גומי טבעי </t>
  </si>
  <si>
    <t>אוזניות למניעת רעש H7A -</t>
  </si>
  <si>
    <r>
      <t xml:space="preserve">אוזניות להרכבה על כובע מגן - </t>
    </r>
    <r>
      <rPr>
        <sz val="11"/>
        <color rgb="FFFF0000"/>
        <rFont val="Calibri"/>
        <family val="2"/>
        <charset val="177"/>
        <scheme val="minor"/>
      </rPr>
      <t/>
    </r>
  </si>
  <si>
    <r>
      <t xml:space="preserve">כפפה MP1 - ציפוי לטקס שחור - מידה 10 </t>
    </r>
    <r>
      <rPr>
        <sz val="11"/>
        <color rgb="FFFF0000"/>
        <rFont val="Calibri"/>
        <family val="2"/>
        <charset val="177"/>
        <scheme val="minor"/>
      </rPr>
      <t>-</t>
    </r>
  </si>
  <si>
    <r>
      <t xml:space="preserve">כפפות ריתוך </t>
    </r>
    <r>
      <rPr>
        <sz val="11"/>
        <color theme="1"/>
        <rFont val="Calibri"/>
        <family val="2"/>
        <charset val="177"/>
        <scheme val="minor"/>
      </rPr>
      <t xml:space="preserve"> -  EN420 CE אורך 35 ס"מ </t>
    </r>
  </si>
  <si>
    <r>
      <t>בולם נפילה כבל לעבודה בגובה (יויו) . אורך כבל</t>
    </r>
    <r>
      <rPr>
        <sz val="11"/>
        <color theme="1"/>
        <rFont val="Calibri"/>
        <family val="2"/>
        <charset val="177"/>
        <scheme val="minor"/>
      </rPr>
      <t xml:space="preserve"> 3. עומד בתקן: EN360</t>
    </r>
  </si>
  <si>
    <r>
      <t>בולם נפילה כבל לעבודה בגובה (יויו) . אורך כבל</t>
    </r>
    <r>
      <rPr>
        <sz val="11"/>
        <color theme="1"/>
        <rFont val="Calibri"/>
        <family val="2"/>
        <charset val="177"/>
        <scheme val="minor"/>
      </rPr>
      <t xml:space="preserve"> 6. עומד בתקן: EN360</t>
    </r>
  </si>
  <si>
    <t>הערות/דגם</t>
  </si>
  <si>
    <t>תקן נדרש</t>
  </si>
  <si>
    <t>בקרטון יש 10 יחידות</t>
  </si>
  <si>
    <t xml:space="preserve">תקן EN374 </t>
  </si>
  <si>
    <t xml:space="preserve">סבוניה מובנית לכיור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</si>
</sst>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charset val="177"/>
      <scheme val="minor"/>
    </font>
    <font>
      <sz val="11"/>
      <color theme="1"/>
      <name val="Arial"/>
      <family val="2"/>
    </font>
    <font>
      <sz val="11"/>
      <color rgb="FF006100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2"/>
      <color theme="1"/>
      <name val="Calibri"/>
      <family val="2"/>
      <scheme val="minor"/>
    </font>
    <font>
      <b/>
      <sz val="11"/>
      <color rgb="FF54595C"/>
      <name val="Calibri"/>
      <family val="2"/>
      <scheme val="minor"/>
    </font>
    <font>
      <sz val="11"/>
      <color rgb="FFFF0000"/>
      <name val="Calibri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>
      <alignment horizontal="left" vertical="center" wrapText="1"/>
    </xf>
    <xf numFmtId="0" fontId="4" fillId="2" borderId="0" applyNumberFormat="0" applyBorder="0" applyAlignment="0" applyProtection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0" fillId="0" borderId="1" xfId="0" applyBorder="1" applyProtection="1">
      <protection locked="0"/>
    </xf>
    <xf numFmtId="0" fontId="0" fillId="0" borderId="1" xfId="0" applyBorder="1"/>
    <xf numFmtId="0" fontId="3" fillId="0" borderId="1" xfId="1" applyBorder="1">
      <alignment horizontal="left" vertical="center" wrapText="1"/>
    </xf>
    <xf numFmtId="1" fontId="0" fillId="0" borderId="1" xfId="0" applyNumberFormat="1" applyBorder="1"/>
    <xf numFmtId="0" fontId="0" fillId="0" borderId="2" xfId="0" applyBorder="1" applyProtection="1">
      <protection locked="0"/>
    </xf>
    <xf numFmtId="0" fontId="3" fillId="0" borderId="2" xfId="1" applyBorder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3" xfId="1" applyBorder="1">
      <alignment horizontal="left" vertical="center" wrapText="1"/>
    </xf>
    <xf numFmtId="0" fontId="3" fillId="0" borderId="4" xfId="1" applyBorder="1">
      <alignment horizontal="left" vertical="center" wrapText="1"/>
    </xf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NumberFormat="1" applyBorder="1"/>
    <xf numFmtId="0" fontId="0" fillId="0" borderId="1" xfId="0" applyBorder="1"/>
    <xf numFmtId="0" fontId="0" fillId="0" borderId="1" xfId="0" applyBorder="1" applyAlignment="1" applyProtection="1">
      <alignment horizontal="right"/>
      <protection locked="0"/>
    </xf>
    <xf numFmtId="0" fontId="0" fillId="0" borderId="3" xfId="0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0" borderId="2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NumberFormat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4" xfId="0" applyFill="1" applyBorder="1" applyProtection="1">
      <protection locked="0"/>
    </xf>
    <xf numFmtId="0" fontId="0" fillId="0" borderId="5" xfId="0" applyBorder="1"/>
    <xf numFmtId="0" fontId="0" fillId="0" borderId="6" xfId="0" applyBorder="1" applyProtection="1">
      <protection locked="0"/>
    </xf>
    <xf numFmtId="0" fontId="0" fillId="0" borderId="1" xfId="0" applyFill="1" applyBorder="1" applyAlignment="1" applyProtection="1">
      <alignment horizontal="right"/>
      <protection locked="0"/>
    </xf>
    <xf numFmtId="1" fontId="0" fillId="0" borderId="1" xfId="0" applyNumberFormat="1" applyFill="1" applyBorder="1"/>
    <xf numFmtId="0" fontId="0" fillId="0" borderId="1" xfId="0" applyNumberFormat="1" applyBorder="1" applyAlignment="1">
      <alignment wrapText="1"/>
    </xf>
    <xf numFmtId="4" fontId="0" fillId="0" borderId="1" xfId="0" applyNumberFormat="1" applyBorder="1"/>
    <xf numFmtId="1" fontId="0" fillId="0" borderId="2" xfId="0" applyNumberFormat="1" applyBorder="1"/>
    <xf numFmtId="0" fontId="0" fillId="0" borderId="2" xfId="0" applyFill="1" applyBorder="1"/>
    <xf numFmtId="0" fontId="0" fillId="0" borderId="1" xfId="0" applyFill="1" applyBorder="1" applyAlignment="1"/>
    <xf numFmtId="164" fontId="0" fillId="0" borderId="1" xfId="3" applyNumberFormat="1" applyFont="1" applyFill="1" applyBorder="1"/>
    <xf numFmtId="0" fontId="0" fillId="0" borderId="0" xfId="0" applyBorder="1"/>
    <xf numFmtId="0" fontId="6" fillId="0" borderId="1" xfId="0" applyFont="1" applyBorder="1"/>
    <xf numFmtId="0" fontId="0" fillId="0" borderId="3" xfId="0" applyFill="1" applyBorder="1" applyAlignment="1" applyProtection="1">
      <alignment horizontal="right"/>
      <protection locked="0"/>
    </xf>
    <xf numFmtId="1" fontId="0" fillId="0" borderId="1" xfId="0" applyNumberForma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 applyProtection="1">
      <alignment horizontal="right"/>
      <protection locked="0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Font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0" fillId="0" borderId="1" xfId="2" applyFont="1" applyFill="1" applyBorder="1" applyProtection="1">
      <protection locked="0"/>
    </xf>
    <xf numFmtId="0" fontId="7" fillId="0" borderId="1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3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4">
    <cellStyle name="Comma" xfId="3" builtinId="3"/>
    <cellStyle name="EVS Content Report" xfId="1"/>
    <cellStyle name="Good" xfId="2" builtinId="26"/>
    <cellStyle name="Normal" xfId="0" builtinId="0"/>
  </cellStyles>
  <dxfs count="0"/>
  <tableStyles count="0" defaultTableStyle="TableStyleMedium9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17"/>
  <sheetViews>
    <sheetView rightToLeft="1" tabSelected="1" view="pageLayout" topLeftCell="A55" zoomScaleNormal="100" zoomScaleSheetLayoutView="145" workbookViewId="0">
      <selection activeCell="E71" sqref="E71"/>
    </sheetView>
  </sheetViews>
  <sheetFormatPr defaultColWidth="9" defaultRowHeight="15"/>
  <cols>
    <col min="1" max="1" width="10.140625" style="25" bestFit="1" customWidth="1"/>
    <col min="2" max="2" width="46.42578125" style="25" bestFit="1" customWidth="1"/>
    <col min="3" max="3" width="7.7109375" style="25" bestFit="1" customWidth="1"/>
    <col min="4" max="4" width="17.42578125" style="25" bestFit="1" customWidth="1"/>
    <col min="5" max="5" width="10.7109375" style="25" bestFit="1" customWidth="1"/>
    <col min="6" max="6" width="11.28515625" style="25" bestFit="1" customWidth="1"/>
    <col min="7" max="7" width="11.42578125" style="25" bestFit="1" customWidth="1"/>
    <col min="8" max="16384" width="9" style="25"/>
  </cols>
  <sheetData>
    <row r="1" spans="1:7" ht="30">
      <c r="A1" s="58" t="s">
        <v>0</v>
      </c>
      <c r="B1" s="56" t="s">
        <v>1</v>
      </c>
      <c r="C1" s="56" t="s">
        <v>4</v>
      </c>
      <c r="D1" s="57" t="s">
        <v>5</v>
      </c>
      <c r="E1" s="57" t="s">
        <v>1140</v>
      </c>
      <c r="F1" s="57" t="s">
        <v>1166</v>
      </c>
      <c r="G1" s="57" t="s">
        <v>1236</v>
      </c>
    </row>
    <row r="2" spans="1:7">
      <c r="A2" s="24">
        <v>14000080</v>
      </c>
      <c r="B2" s="19" t="s">
        <v>204</v>
      </c>
      <c r="C2" s="19" t="s">
        <v>1167</v>
      </c>
      <c r="D2" s="19">
        <v>6</v>
      </c>
      <c r="E2" s="19"/>
      <c r="F2" s="15"/>
      <c r="G2" s="15"/>
    </row>
    <row r="3" spans="1:7">
      <c r="A3" s="22">
        <v>14000072</v>
      </c>
      <c r="B3" s="19" t="s">
        <v>205</v>
      </c>
      <c r="C3" s="19" t="s">
        <v>1167</v>
      </c>
      <c r="D3" s="19">
        <v>6</v>
      </c>
      <c r="E3" s="19"/>
      <c r="F3" s="15"/>
      <c r="G3" s="15"/>
    </row>
    <row r="4" spans="1:7">
      <c r="A4" s="15">
        <v>14000129</v>
      </c>
      <c r="B4" s="15" t="s">
        <v>206</v>
      </c>
      <c r="C4" s="19" t="s">
        <v>1167</v>
      </c>
      <c r="D4" s="19">
        <v>5</v>
      </c>
      <c r="E4" s="19"/>
      <c r="F4" s="15"/>
      <c r="G4" s="15"/>
    </row>
    <row r="5" spans="1:7">
      <c r="A5" s="15">
        <v>14000130</v>
      </c>
      <c r="B5" s="15" t="s">
        <v>207</v>
      </c>
      <c r="C5" s="19" t="s">
        <v>1167</v>
      </c>
      <c r="D5" s="19">
        <v>5</v>
      </c>
      <c r="E5" s="19"/>
      <c r="F5" s="15"/>
      <c r="G5" s="15"/>
    </row>
    <row r="6" spans="1:7">
      <c r="A6" s="15">
        <v>14000131</v>
      </c>
      <c r="B6" s="15" t="s">
        <v>208</v>
      </c>
      <c r="C6" s="19" t="s">
        <v>1167</v>
      </c>
      <c r="D6" s="19">
        <v>5</v>
      </c>
      <c r="E6" s="19"/>
      <c r="F6" s="15"/>
      <c r="G6" s="15"/>
    </row>
    <row r="7" spans="1:7">
      <c r="A7" s="15">
        <v>14000132</v>
      </c>
      <c r="B7" s="15" t="s">
        <v>209</v>
      </c>
      <c r="C7" s="19" t="s">
        <v>1167</v>
      </c>
      <c r="D7" s="19">
        <v>5</v>
      </c>
      <c r="E7" s="19"/>
      <c r="F7" s="15"/>
      <c r="G7" s="15"/>
    </row>
    <row r="8" spans="1:7">
      <c r="A8" s="15">
        <v>14000133</v>
      </c>
      <c r="B8" s="15" t="s">
        <v>210</v>
      </c>
      <c r="C8" s="19" t="s">
        <v>1167</v>
      </c>
      <c r="D8" s="19">
        <v>5</v>
      </c>
      <c r="E8" s="19"/>
      <c r="F8" s="15"/>
      <c r="G8" s="15"/>
    </row>
    <row r="9" spans="1:7">
      <c r="A9" s="15">
        <v>14000084</v>
      </c>
      <c r="B9" s="15" t="s">
        <v>211</v>
      </c>
      <c r="C9" s="19" t="s">
        <v>1167</v>
      </c>
      <c r="D9" s="21">
        <v>2</v>
      </c>
      <c r="E9" s="19"/>
      <c r="F9" s="15"/>
      <c r="G9" s="15"/>
    </row>
    <row r="10" spans="1:7">
      <c r="A10" s="15">
        <v>14000063</v>
      </c>
      <c r="B10" s="15" t="s">
        <v>212</v>
      </c>
      <c r="C10" s="19" t="s">
        <v>1167</v>
      </c>
      <c r="D10" s="21">
        <v>2</v>
      </c>
      <c r="E10" s="19"/>
      <c r="F10" s="15"/>
      <c r="G10" s="15"/>
    </row>
    <row r="11" spans="1:7">
      <c r="A11" s="15">
        <v>14000128</v>
      </c>
      <c r="B11" s="15" t="s">
        <v>213</v>
      </c>
      <c r="C11" s="19" t="s">
        <v>1167</v>
      </c>
      <c r="D11" s="21">
        <v>2</v>
      </c>
      <c r="E11" s="19"/>
      <c r="F11" s="15"/>
      <c r="G11" s="15"/>
    </row>
    <row r="12" spans="1:7">
      <c r="A12" s="24">
        <v>14215151</v>
      </c>
      <c r="B12" s="24" t="s">
        <v>214</v>
      </c>
      <c r="C12" s="19" t="s">
        <v>1167</v>
      </c>
      <c r="D12" s="21">
        <v>2</v>
      </c>
      <c r="E12" s="19"/>
      <c r="F12" s="15"/>
      <c r="G12" s="15"/>
    </row>
    <row r="13" spans="1:7">
      <c r="A13" s="19">
        <v>14105494</v>
      </c>
      <c r="B13" s="19" t="s">
        <v>215</v>
      </c>
      <c r="C13" s="19" t="s">
        <v>1167</v>
      </c>
      <c r="D13" s="21">
        <v>2</v>
      </c>
      <c r="E13" s="19"/>
      <c r="F13" s="15"/>
      <c r="G13" s="15"/>
    </row>
    <row r="14" spans="1:7">
      <c r="A14" s="22">
        <v>14115153</v>
      </c>
      <c r="B14" s="19" t="s">
        <v>216</v>
      </c>
      <c r="C14" s="19" t="s">
        <v>1167</v>
      </c>
      <c r="D14" s="21">
        <v>1</v>
      </c>
      <c r="E14" s="19"/>
      <c r="F14" s="15"/>
      <c r="G14" s="15"/>
    </row>
    <row r="15" spans="1:7">
      <c r="A15" s="15">
        <v>14105437</v>
      </c>
      <c r="B15" s="15" t="s">
        <v>217</v>
      </c>
      <c r="C15" s="19" t="s">
        <v>1167</v>
      </c>
      <c r="D15" s="21">
        <v>1</v>
      </c>
      <c r="E15" s="19"/>
      <c r="F15" s="15"/>
      <c r="G15" s="15"/>
    </row>
    <row r="16" spans="1:7">
      <c r="A16" s="15">
        <v>14115157</v>
      </c>
      <c r="B16" s="15" t="s">
        <v>218</v>
      </c>
      <c r="C16" s="19" t="s">
        <v>1167</v>
      </c>
      <c r="D16" s="21">
        <v>1</v>
      </c>
      <c r="E16" s="19"/>
      <c r="F16" s="15"/>
      <c r="G16" s="15"/>
    </row>
    <row r="17" spans="1:7">
      <c r="A17" s="15">
        <v>14105438</v>
      </c>
      <c r="B17" s="15" t="s">
        <v>219</v>
      </c>
      <c r="C17" s="19" t="s">
        <v>1167</v>
      </c>
      <c r="D17" s="21">
        <v>1</v>
      </c>
      <c r="E17" s="19"/>
      <c r="F17" s="15"/>
      <c r="G17" s="15"/>
    </row>
    <row r="18" spans="1:7">
      <c r="A18" s="15">
        <v>14105439</v>
      </c>
      <c r="B18" s="15" t="s">
        <v>220</v>
      </c>
      <c r="C18" s="19" t="s">
        <v>1167</v>
      </c>
      <c r="D18" s="21">
        <v>1</v>
      </c>
      <c r="E18" s="19"/>
      <c r="F18" s="15"/>
      <c r="G18" s="15"/>
    </row>
    <row r="19" spans="1:7">
      <c r="A19" s="15">
        <v>14105440</v>
      </c>
      <c r="B19" s="15" t="s">
        <v>221</v>
      </c>
      <c r="C19" s="19" t="s">
        <v>1167</v>
      </c>
      <c r="D19" s="21">
        <v>1</v>
      </c>
      <c r="E19" s="19"/>
      <c r="F19" s="15"/>
      <c r="G19" s="15"/>
    </row>
    <row r="20" spans="1:7">
      <c r="A20" s="15">
        <v>14215201</v>
      </c>
      <c r="B20" s="15" t="s">
        <v>222</v>
      </c>
      <c r="C20" s="19" t="s">
        <v>1167</v>
      </c>
      <c r="D20" s="21">
        <v>1</v>
      </c>
      <c r="E20" s="19"/>
      <c r="F20" s="15"/>
      <c r="G20" s="15"/>
    </row>
    <row r="21" spans="1:7">
      <c r="A21" s="24">
        <v>14105495</v>
      </c>
      <c r="B21" s="24" t="s">
        <v>223</v>
      </c>
      <c r="C21" s="19" t="s">
        <v>1167</v>
      </c>
      <c r="D21" s="21">
        <v>1</v>
      </c>
      <c r="E21" s="19"/>
      <c r="F21" s="15"/>
      <c r="G21" s="15"/>
    </row>
    <row r="22" spans="1:7">
      <c r="A22" s="19">
        <v>14105441</v>
      </c>
      <c r="B22" s="19" t="s">
        <v>224</v>
      </c>
      <c r="C22" s="19" t="s">
        <v>1167</v>
      </c>
      <c r="D22" s="21">
        <v>1</v>
      </c>
      <c r="E22" s="19"/>
      <c r="F22" s="15"/>
      <c r="G22" s="15"/>
    </row>
    <row r="23" spans="1:7">
      <c r="A23" s="22">
        <v>14105442</v>
      </c>
      <c r="B23" s="19" t="s">
        <v>225</v>
      </c>
      <c r="C23" s="19" t="s">
        <v>1167</v>
      </c>
      <c r="D23" s="21">
        <v>1</v>
      </c>
      <c r="E23" s="19"/>
      <c r="F23" s="15"/>
      <c r="G23" s="15"/>
    </row>
    <row r="24" spans="1:7">
      <c r="A24" s="15">
        <v>14115208</v>
      </c>
      <c r="B24" s="15" t="s">
        <v>226</v>
      </c>
      <c r="C24" s="19" t="s">
        <v>1167</v>
      </c>
      <c r="D24" s="21">
        <v>1</v>
      </c>
      <c r="E24" s="19"/>
      <c r="F24" s="15"/>
      <c r="G24" s="15"/>
    </row>
    <row r="25" spans="1:7">
      <c r="A25" s="15">
        <v>14115213</v>
      </c>
      <c r="B25" s="15" t="s">
        <v>227</v>
      </c>
      <c r="C25" s="19" t="s">
        <v>1167</v>
      </c>
      <c r="D25" s="21">
        <v>1</v>
      </c>
      <c r="E25" s="19"/>
      <c r="F25" s="15"/>
      <c r="G25" s="15"/>
    </row>
    <row r="26" spans="1:7">
      <c r="A26" s="15">
        <v>14115215</v>
      </c>
      <c r="B26" s="15" t="s">
        <v>228</v>
      </c>
      <c r="C26" s="19" t="s">
        <v>1167</v>
      </c>
      <c r="D26" s="21">
        <v>1</v>
      </c>
      <c r="E26" s="19"/>
      <c r="F26" s="15"/>
      <c r="G26" s="15"/>
    </row>
    <row r="27" spans="1:7">
      <c r="A27" s="15">
        <v>14115217</v>
      </c>
      <c r="B27" s="15" t="s">
        <v>229</v>
      </c>
      <c r="C27" s="19" t="s">
        <v>1167</v>
      </c>
      <c r="D27" s="21">
        <v>1</v>
      </c>
      <c r="E27" s="19"/>
      <c r="F27" s="15"/>
      <c r="G27" s="15"/>
    </row>
    <row r="28" spans="1:7">
      <c r="A28" s="23">
        <v>14215251</v>
      </c>
      <c r="B28" s="24" t="s">
        <v>230</v>
      </c>
      <c r="C28" s="19" t="s">
        <v>1167</v>
      </c>
      <c r="D28" s="21">
        <v>2</v>
      </c>
      <c r="E28" s="19"/>
      <c r="F28" s="15"/>
      <c r="G28" s="15"/>
    </row>
    <row r="29" spans="1:7">
      <c r="A29" s="15">
        <v>14105496</v>
      </c>
      <c r="B29" s="15" t="s">
        <v>231</v>
      </c>
      <c r="C29" s="19" t="s">
        <v>1167</v>
      </c>
      <c r="D29" s="21">
        <v>1</v>
      </c>
      <c r="E29" s="19"/>
      <c r="F29" s="15"/>
      <c r="G29" s="15"/>
    </row>
    <row r="30" spans="1:7">
      <c r="A30" s="15">
        <v>14115254</v>
      </c>
      <c r="B30" s="15" t="s">
        <v>232</v>
      </c>
      <c r="C30" s="19" t="s">
        <v>1167</v>
      </c>
      <c r="D30" s="21">
        <v>1</v>
      </c>
      <c r="E30" s="19"/>
      <c r="F30" s="15"/>
      <c r="G30" s="15"/>
    </row>
    <row r="31" spans="1:7">
      <c r="A31" s="23">
        <v>14105447</v>
      </c>
      <c r="B31" s="24" t="s">
        <v>233</v>
      </c>
      <c r="C31" s="19" t="s">
        <v>1167</v>
      </c>
      <c r="D31" s="21">
        <v>2</v>
      </c>
      <c r="E31" s="19"/>
      <c r="F31" s="15"/>
      <c r="G31" s="15"/>
    </row>
    <row r="32" spans="1:7">
      <c r="A32" s="15">
        <v>14000062</v>
      </c>
      <c r="B32" s="15" t="s">
        <v>234</v>
      </c>
      <c r="C32" s="19" t="s">
        <v>1167</v>
      </c>
      <c r="D32" s="21">
        <v>1</v>
      </c>
      <c r="E32" s="19"/>
      <c r="F32" s="15"/>
      <c r="G32" s="15"/>
    </row>
    <row r="33" spans="1:7">
      <c r="A33" s="15">
        <v>14115261</v>
      </c>
      <c r="B33" s="15" t="s">
        <v>235</v>
      </c>
      <c r="C33" s="19" t="s">
        <v>1167</v>
      </c>
      <c r="D33" s="21">
        <v>1</v>
      </c>
      <c r="E33" s="19"/>
      <c r="F33" s="15"/>
      <c r="G33" s="15"/>
    </row>
    <row r="34" spans="1:7">
      <c r="A34" s="15">
        <v>14105449</v>
      </c>
      <c r="B34" s="15" t="s">
        <v>236</v>
      </c>
      <c r="C34" s="19" t="s">
        <v>1167</v>
      </c>
      <c r="D34" s="21">
        <v>1</v>
      </c>
      <c r="E34" s="19"/>
      <c r="F34" s="15"/>
      <c r="G34" s="15"/>
    </row>
    <row r="35" spans="1:7">
      <c r="A35" s="15">
        <v>14000006</v>
      </c>
      <c r="B35" s="15" t="s">
        <v>237</v>
      </c>
      <c r="C35" s="19" t="s">
        <v>1167</v>
      </c>
      <c r="D35" s="21">
        <v>1</v>
      </c>
      <c r="E35" s="19"/>
      <c r="F35" s="15"/>
      <c r="G35" s="15"/>
    </row>
    <row r="36" spans="1:7">
      <c r="A36" s="15">
        <v>14105488</v>
      </c>
      <c r="B36" s="15" t="s">
        <v>238</v>
      </c>
      <c r="C36" s="19" t="s">
        <v>1167</v>
      </c>
      <c r="D36" s="21">
        <v>2</v>
      </c>
      <c r="E36" s="19"/>
      <c r="F36" s="15"/>
      <c r="G36" s="15"/>
    </row>
    <row r="37" spans="1:7">
      <c r="A37" s="15">
        <v>14105484</v>
      </c>
      <c r="B37" s="15" t="s">
        <v>239</v>
      </c>
      <c r="C37" s="19" t="s">
        <v>1167</v>
      </c>
      <c r="D37" s="21">
        <v>2</v>
      </c>
      <c r="E37" s="19"/>
      <c r="F37" s="15"/>
      <c r="G37" s="15"/>
    </row>
    <row r="38" spans="1:7">
      <c r="A38" s="15">
        <v>14105360</v>
      </c>
      <c r="B38" s="15" t="s">
        <v>240</v>
      </c>
      <c r="C38" s="19" t="s">
        <v>1167</v>
      </c>
      <c r="D38" s="21">
        <v>2</v>
      </c>
      <c r="E38" s="19"/>
      <c r="F38" s="15"/>
      <c r="G38" s="15"/>
    </row>
    <row r="39" spans="1:7">
      <c r="A39" s="15">
        <v>14105361</v>
      </c>
      <c r="B39" s="15" t="s">
        <v>241</v>
      </c>
      <c r="C39" s="19" t="s">
        <v>1167</v>
      </c>
      <c r="D39" s="21">
        <v>2</v>
      </c>
      <c r="E39" s="19"/>
      <c r="F39" s="15"/>
      <c r="G39" s="15"/>
    </row>
    <row r="40" spans="1:7">
      <c r="A40" s="15">
        <v>14000008</v>
      </c>
      <c r="B40" s="15" t="s">
        <v>242</v>
      </c>
      <c r="C40" s="19" t="s">
        <v>1167</v>
      </c>
      <c r="D40" s="21">
        <v>1</v>
      </c>
      <c r="E40" s="19"/>
      <c r="F40" s="15"/>
      <c r="G40" s="15"/>
    </row>
    <row r="41" spans="1:7">
      <c r="A41" s="15">
        <v>14000010</v>
      </c>
      <c r="B41" s="15" t="s">
        <v>243</v>
      </c>
      <c r="C41" s="19" t="s">
        <v>1167</v>
      </c>
      <c r="D41" s="21">
        <v>1</v>
      </c>
      <c r="E41" s="19"/>
      <c r="F41" s="15"/>
      <c r="G41" s="15"/>
    </row>
    <row r="42" spans="1:7">
      <c r="A42" s="15">
        <v>14000011</v>
      </c>
      <c r="B42" s="15" t="s">
        <v>244</v>
      </c>
      <c r="C42" s="19" t="s">
        <v>1167</v>
      </c>
      <c r="D42" s="21">
        <v>1</v>
      </c>
      <c r="E42" s="19"/>
      <c r="F42" s="15"/>
      <c r="G42" s="15"/>
    </row>
    <row r="43" spans="1:7">
      <c r="A43" s="15">
        <v>14000009</v>
      </c>
      <c r="B43" s="15" t="s">
        <v>245</v>
      </c>
      <c r="C43" s="19" t="s">
        <v>1167</v>
      </c>
      <c r="D43" s="21">
        <v>1</v>
      </c>
      <c r="E43" s="19"/>
      <c r="F43" s="15"/>
      <c r="G43" s="15"/>
    </row>
    <row r="44" spans="1:7">
      <c r="A44" s="15">
        <v>14105356</v>
      </c>
      <c r="B44" s="15" t="s">
        <v>246</v>
      </c>
      <c r="C44" s="19" t="s">
        <v>1167</v>
      </c>
      <c r="D44" s="21">
        <v>1</v>
      </c>
      <c r="E44" s="19"/>
      <c r="F44" s="15"/>
      <c r="G44" s="15"/>
    </row>
    <row r="45" spans="1:7">
      <c r="A45" s="15">
        <v>14105357</v>
      </c>
      <c r="B45" s="15" t="s">
        <v>247</v>
      </c>
      <c r="C45" s="19" t="s">
        <v>1167</v>
      </c>
      <c r="D45" s="21">
        <v>1</v>
      </c>
      <c r="E45" s="19"/>
      <c r="F45" s="15"/>
      <c r="G45" s="15"/>
    </row>
    <row r="46" spans="1:7">
      <c r="A46" s="15">
        <v>14105358</v>
      </c>
      <c r="B46" s="15" t="s">
        <v>248</v>
      </c>
      <c r="C46" s="19" t="s">
        <v>1167</v>
      </c>
      <c r="D46" s="21">
        <v>1</v>
      </c>
      <c r="E46" s="19"/>
      <c r="F46" s="15"/>
      <c r="G46" s="15"/>
    </row>
    <row r="47" spans="1:7">
      <c r="A47" s="15">
        <v>14000047</v>
      </c>
      <c r="B47" s="15" t="s">
        <v>249</v>
      </c>
      <c r="C47" s="19" t="s">
        <v>1167</v>
      </c>
      <c r="D47" s="21">
        <v>1</v>
      </c>
      <c r="E47" s="19"/>
      <c r="F47" s="15"/>
      <c r="G47" s="15"/>
    </row>
    <row r="48" spans="1:7">
      <c r="A48" s="15">
        <v>14000012</v>
      </c>
      <c r="B48" s="15" t="s">
        <v>250</v>
      </c>
      <c r="C48" s="19" t="s">
        <v>1167</v>
      </c>
      <c r="D48" s="21">
        <v>1</v>
      </c>
      <c r="E48" s="19"/>
      <c r="F48" s="15"/>
      <c r="G48" s="15"/>
    </row>
    <row r="49" spans="1:7">
      <c r="A49" s="15">
        <v>14000014</v>
      </c>
      <c r="B49" s="15" t="s">
        <v>251</v>
      </c>
      <c r="C49" s="19" t="s">
        <v>1167</v>
      </c>
      <c r="D49" s="21">
        <v>2</v>
      </c>
      <c r="E49" s="19"/>
      <c r="F49" s="15"/>
      <c r="G49" s="15"/>
    </row>
    <row r="50" spans="1:7">
      <c r="A50" s="15">
        <v>14000123</v>
      </c>
      <c r="B50" s="15" t="s">
        <v>252</v>
      </c>
      <c r="C50" s="19" t="s">
        <v>1167</v>
      </c>
      <c r="D50" s="21">
        <v>2</v>
      </c>
      <c r="E50" s="19"/>
      <c r="F50" s="15"/>
      <c r="G50" s="15"/>
    </row>
    <row r="51" spans="1:7">
      <c r="A51" s="15">
        <v>14000122</v>
      </c>
      <c r="B51" s="15" t="s">
        <v>253</v>
      </c>
      <c r="C51" s="19" t="s">
        <v>1167</v>
      </c>
      <c r="D51" s="21">
        <v>2</v>
      </c>
      <c r="E51" s="19"/>
      <c r="F51" s="15"/>
      <c r="G51" s="15"/>
    </row>
    <row r="52" spans="1:7">
      <c r="A52" s="15">
        <v>14000018</v>
      </c>
      <c r="B52" s="15" t="s">
        <v>254</v>
      </c>
      <c r="C52" s="19" t="s">
        <v>1167</v>
      </c>
      <c r="D52" s="21">
        <v>2</v>
      </c>
      <c r="E52" s="19"/>
      <c r="F52" s="15"/>
      <c r="G52" s="15"/>
    </row>
    <row r="53" spans="1:7">
      <c r="A53" s="23">
        <v>14000015</v>
      </c>
      <c r="B53" s="24" t="s">
        <v>255</v>
      </c>
      <c r="C53" s="19" t="s">
        <v>1167</v>
      </c>
      <c r="D53" s="21">
        <v>2</v>
      </c>
      <c r="E53" s="19"/>
      <c r="F53" s="15"/>
      <c r="G53" s="15"/>
    </row>
    <row r="54" spans="1:7">
      <c r="A54" s="15">
        <v>14000016</v>
      </c>
      <c r="B54" s="15" t="s">
        <v>256</v>
      </c>
      <c r="C54" s="19" t="s">
        <v>1167</v>
      </c>
      <c r="D54" s="21">
        <v>2</v>
      </c>
      <c r="E54" s="19"/>
      <c r="F54" s="15"/>
      <c r="G54" s="15"/>
    </row>
    <row r="55" spans="1:7">
      <c r="A55" s="15">
        <v>14000119</v>
      </c>
      <c r="B55" s="15" t="s">
        <v>257</v>
      </c>
      <c r="C55" s="19" t="s">
        <v>1167</v>
      </c>
      <c r="D55" s="21">
        <v>2</v>
      </c>
      <c r="E55" s="19"/>
      <c r="F55" s="15"/>
      <c r="G55" s="15"/>
    </row>
    <row r="56" spans="1:7">
      <c r="A56" s="15">
        <v>14000121</v>
      </c>
      <c r="B56" s="15" t="s">
        <v>258</v>
      </c>
      <c r="C56" s="19" t="s">
        <v>1167</v>
      </c>
      <c r="D56" s="21">
        <v>2</v>
      </c>
      <c r="E56" s="19"/>
      <c r="F56" s="15"/>
      <c r="G56" s="15"/>
    </row>
    <row r="57" spans="1:7">
      <c r="A57" s="15">
        <v>14000059</v>
      </c>
      <c r="B57" s="15" t="s">
        <v>260</v>
      </c>
      <c r="C57" s="19" t="s">
        <v>1167</v>
      </c>
      <c r="D57" s="21">
        <v>1</v>
      </c>
      <c r="E57" s="19"/>
      <c r="F57" s="15"/>
      <c r="G57" s="15"/>
    </row>
    <row r="58" spans="1:7">
      <c r="A58" s="15">
        <v>14000107</v>
      </c>
      <c r="B58" s="15" t="s">
        <v>261</v>
      </c>
      <c r="C58" s="19" t="s">
        <v>1167</v>
      </c>
      <c r="D58" s="21">
        <v>1</v>
      </c>
      <c r="E58" s="19"/>
      <c r="F58" s="15"/>
      <c r="G58" s="15"/>
    </row>
    <row r="59" spans="1:7">
      <c r="A59" s="15">
        <v>14000120</v>
      </c>
      <c r="B59" s="15" t="s">
        <v>262</v>
      </c>
      <c r="C59" s="19" t="s">
        <v>1167</v>
      </c>
      <c r="D59" s="21">
        <v>5</v>
      </c>
      <c r="E59" s="19"/>
      <c r="F59" s="15"/>
      <c r="G59" s="15"/>
    </row>
    <row r="60" spans="1:7">
      <c r="A60" s="15">
        <v>14000003</v>
      </c>
      <c r="B60" s="15" t="s">
        <v>263</v>
      </c>
      <c r="C60" s="19" t="s">
        <v>1167</v>
      </c>
      <c r="D60" s="21">
        <v>2</v>
      </c>
      <c r="E60" s="19"/>
      <c r="F60" s="15"/>
      <c r="G60" s="15"/>
    </row>
    <row r="61" spans="1:7">
      <c r="A61" s="15">
        <v>14000023</v>
      </c>
      <c r="B61" s="15" t="s">
        <v>264</v>
      </c>
      <c r="C61" s="19" t="s">
        <v>1167</v>
      </c>
      <c r="D61" s="21">
        <v>5</v>
      </c>
      <c r="E61" s="19"/>
      <c r="F61" s="15"/>
      <c r="G61" s="15"/>
    </row>
    <row r="62" spans="1:7">
      <c r="A62" s="15">
        <v>14000079</v>
      </c>
      <c r="B62" s="15" t="s">
        <v>265</v>
      </c>
      <c r="C62" s="19" t="s">
        <v>1167</v>
      </c>
      <c r="D62" s="21">
        <v>2</v>
      </c>
      <c r="E62" s="19"/>
      <c r="F62" s="15"/>
      <c r="G62" s="15"/>
    </row>
    <row r="63" spans="1:7">
      <c r="A63" s="15">
        <v>14000060</v>
      </c>
      <c r="B63" s="15" t="s">
        <v>266</v>
      </c>
      <c r="C63" s="19" t="s">
        <v>1167</v>
      </c>
      <c r="D63" s="21">
        <v>1</v>
      </c>
      <c r="E63" s="19"/>
      <c r="F63" s="15"/>
      <c r="G63" s="15"/>
    </row>
    <row r="64" spans="1:7">
      <c r="A64" s="15">
        <v>14000093</v>
      </c>
      <c r="B64" s="15" t="s">
        <v>267</v>
      </c>
      <c r="C64" s="19" t="s">
        <v>1167</v>
      </c>
      <c r="D64" s="21">
        <v>1</v>
      </c>
      <c r="E64" s="19"/>
      <c r="F64" s="15"/>
      <c r="G64" s="15"/>
    </row>
    <row r="65" spans="1:7">
      <c r="A65" s="15">
        <v>14000099</v>
      </c>
      <c r="B65" s="15" t="s">
        <v>268</v>
      </c>
      <c r="C65" s="19" t="s">
        <v>1167</v>
      </c>
      <c r="D65" s="21">
        <v>1</v>
      </c>
      <c r="E65" s="19"/>
      <c r="F65" s="15"/>
      <c r="G65" s="15"/>
    </row>
    <row r="66" spans="1:7">
      <c r="A66" s="15">
        <v>14000095</v>
      </c>
      <c r="B66" s="15" t="s">
        <v>269</v>
      </c>
      <c r="C66" s="19" t="s">
        <v>1167</v>
      </c>
      <c r="D66" s="21">
        <v>1</v>
      </c>
      <c r="E66" s="19"/>
      <c r="F66" s="15"/>
      <c r="G66" s="15"/>
    </row>
    <row r="67" spans="1:7">
      <c r="A67" s="15">
        <v>14000019</v>
      </c>
      <c r="B67" s="15" t="s">
        <v>270</v>
      </c>
      <c r="C67" s="19" t="s">
        <v>1167</v>
      </c>
      <c r="D67" s="21">
        <v>5</v>
      </c>
      <c r="E67" s="19"/>
      <c r="F67" s="15"/>
      <c r="G67" s="15"/>
    </row>
    <row r="68" spans="1:7">
      <c r="A68" s="15">
        <v>14000020</v>
      </c>
      <c r="B68" s="15" t="s">
        <v>271</v>
      </c>
      <c r="C68" s="19" t="s">
        <v>1167</v>
      </c>
      <c r="D68" s="21">
        <v>10</v>
      </c>
      <c r="E68" s="19"/>
      <c r="F68" s="15"/>
      <c r="G68" s="15"/>
    </row>
    <row r="69" spans="1:7">
      <c r="A69" s="23">
        <v>14000021</v>
      </c>
      <c r="B69" s="24" t="s">
        <v>272</v>
      </c>
      <c r="C69" s="19" t="s">
        <v>1167</v>
      </c>
      <c r="D69" s="21">
        <v>20</v>
      </c>
      <c r="E69" s="19"/>
      <c r="F69" s="15"/>
      <c r="G69" s="15"/>
    </row>
    <row r="70" spans="1:7">
      <c r="A70" s="15">
        <v>14000022</v>
      </c>
      <c r="B70" s="15" t="s">
        <v>273</v>
      </c>
      <c r="C70" s="19" t="s">
        <v>1167</v>
      </c>
      <c r="D70" s="21">
        <v>20</v>
      </c>
      <c r="E70" s="19"/>
      <c r="F70" s="15"/>
      <c r="G70" s="15"/>
    </row>
    <row r="71" spans="1:7">
      <c r="A71" s="15">
        <v>14309101</v>
      </c>
      <c r="B71" s="15" t="s">
        <v>274</v>
      </c>
      <c r="C71" s="19" t="s">
        <v>7</v>
      </c>
      <c r="D71" s="21">
        <v>200</v>
      </c>
      <c r="E71" s="19"/>
      <c r="F71" s="15"/>
      <c r="G71" s="15"/>
    </row>
    <row r="72" spans="1:7">
      <c r="A72" s="15">
        <v>14309251</v>
      </c>
      <c r="B72" s="15" t="s">
        <v>275</v>
      </c>
      <c r="C72" s="19" t="s">
        <v>7</v>
      </c>
      <c r="D72" s="21">
        <v>200</v>
      </c>
      <c r="E72" s="19"/>
      <c r="F72" s="15"/>
      <c r="G72" s="15"/>
    </row>
    <row r="73" spans="1:7">
      <c r="A73" s="15">
        <v>14309201</v>
      </c>
      <c r="B73" s="15" t="s">
        <v>276</v>
      </c>
      <c r="C73" s="19" t="s">
        <v>7</v>
      </c>
      <c r="D73" s="21">
        <v>200</v>
      </c>
      <c r="E73" s="19"/>
      <c r="F73" s="15"/>
      <c r="G73" s="15"/>
    </row>
    <row r="74" spans="1:7">
      <c r="A74" s="15">
        <v>14308103</v>
      </c>
      <c r="B74" s="15" t="s">
        <v>277</v>
      </c>
      <c r="C74" s="19" t="s">
        <v>7</v>
      </c>
      <c r="D74" s="21">
        <v>100</v>
      </c>
      <c r="E74" s="19"/>
      <c r="F74" s="15"/>
      <c r="G74" s="15"/>
    </row>
    <row r="75" spans="1:7">
      <c r="A75" s="15">
        <v>14308253</v>
      </c>
      <c r="B75" s="15" t="s">
        <v>278</v>
      </c>
      <c r="C75" s="19" t="s">
        <v>7</v>
      </c>
      <c r="D75" s="21">
        <v>100</v>
      </c>
      <c r="E75" s="19"/>
      <c r="F75" s="15"/>
      <c r="G75" s="15"/>
    </row>
    <row r="76" spans="1:7">
      <c r="A76" s="15">
        <v>14105504</v>
      </c>
      <c r="B76" s="15" t="s">
        <v>279</v>
      </c>
      <c r="C76" s="19" t="s">
        <v>7</v>
      </c>
      <c r="D76" s="21">
        <v>200</v>
      </c>
      <c r="E76" s="19"/>
      <c r="F76" s="15"/>
      <c r="G76" s="15"/>
    </row>
    <row r="77" spans="1:7">
      <c r="A77" s="15">
        <v>14308353</v>
      </c>
      <c r="B77" s="15" t="s">
        <v>280</v>
      </c>
      <c r="C77" s="19" t="s">
        <v>7</v>
      </c>
      <c r="D77" s="21">
        <v>200</v>
      </c>
      <c r="E77" s="19"/>
      <c r="F77" s="15"/>
      <c r="G77" s="15"/>
    </row>
    <row r="78" spans="1:7">
      <c r="A78" s="15">
        <v>14105502</v>
      </c>
      <c r="B78" s="15" t="s">
        <v>281</v>
      </c>
      <c r="C78" s="19" t="s">
        <v>7</v>
      </c>
      <c r="D78" s="21">
        <v>200</v>
      </c>
      <c r="E78" s="19"/>
      <c r="F78" s="15"/>
      <c r="G78" s="15"/>
    </row>
    <row r="79" spans="1:7">
      <c r="A79" s="15">
        <v>14105501</v>
      </c>
      <c r="B79" s="15" t="s">
        <v>282</v>
      </c>
      <c r="C79" s="19" t="s">
        <v>7</v>
      </c>
      <c r="D79" s="21">
        <v>200</v>
      </c>
      <c r="E79" s="19"/>
      <c r="F79" s="15"/>
      <c r="G79" s="15"/>
    </row>
    <row r="80" spans="1:7">
      <c r="A80" s="15">
        <v>14308203</v>
      </c>
      <c r="B80" s="15" t="s">
        <v>283</v>
      </c>
      <c r="C80" s="19" t="s">
        <v>7</v>
      </c>
      <c r="D80" s="21">
        <v>100</v>
      </c>
      <c r="E80" s="19"/>
      <c r="F80" s="15"/>
      <c r="G80" s="15"/>
    </row>
    <row r="81" spans="1:7">
      <c r="A81" s="23">
        <v>14215051</v>
      </c>
      <c r="B81" s="24" t="s">
        <v>284</v>
      </c>
      <c r="C81" s="19" t="s">
        <v>1167</v>
      </c>
      <c r="D81" s="21">
        <v>1</v>
      </c>
      <c r="E81" s="19"/>
      <c r="F81" s="15"/>
      <c r="G81" s="15"/>
    </row>
    <row r="82" spans="1:7">
      <c r="A82" s="15">
        <v>14215101</v>
      </c>
      <c r="B82" s="15" t="s">
        <v>285</v>
      </c>
      <c r="C82" s="19" t="s">
        <v>1167</v>
      </c>
      <c r="D82" s="21">
        <v>1</v>
      </c>
      <c r="E82" s="19"/>
      <c r="F82" s="15"/>
      <c r="G82" s="15"/>
    </row>
    <row r="83" spans="1:7">
      <c r="A83" s="23">
        <v>14105493</v>
      </c>
      <c r="B83" s="24" t="s">
        <v>286</v>
      </c>
      <c r="C83" s="19" t="s">
        <v>1167</v>
      </c>
      <c r="D83" s="21">
        <v>1</v>
      </c>
      <c r="E83" s="19"/>
      <c r="F83" s="15"/>
      <c r="G83" s="15"/>
    </row>
    <row r="84" spans="1:7">
      <c r="A84" s="15">
        <v>14105492</v>
      </c>
      <c r="B84" s="15" t="s">
        <v>287</v>
      </c>
      <c r="C84" s="19" t="s">
        <v>1167</v>
      </c>
      <c r="D84" s="21">
        <v>1</v>
      </c>
      <c r="E84" s="19"/>
      <c r="F84" s="15"/>
      <c r="G84" s="15"/>
    </row>
    <row r="85" spans="1:7">
      <c r="A85" s="24">
        <v>14105431</v>
      </c>
      <c r="B85" s="24" t="s">
        <v>288</v>
      </c>
      <c r="C85" s="19" t="s">
        <v>1167</v>
      </c>
      <c r="D85" s="21">
        <v>1</v>
      </c>
      <c r="E85" s="19"/>
      <c r="F85" s="15"/>
      <c r="G85" s="15"/>
    </row>
    <row r="86" spans="1:7">
      <c r="A86" s="19">
        <v>14115053</v>
      </c>
      <c r="B86" s="19" t="s">
        <v>289</v>
      </c>
      <c r="C86" s="19" t="s">
        <v>1167</v>
      </c>
      <c r="D86" s="21">
        <v>1</v>
      </c>
      <c r="E86" s="19"/>
      <c r="F86" s="15"/>
      <c r="G86" s="15"/>
    </row>
    <row r="87" spans="1:7">
      <c r="A87" s="22">
        <v>14115057</v>
      </c>
      <c r="B87" s="19" t="s">
        <v>290</v>
      </c>
      <c r="C87" s="19" t="s">
        <v>1167</v>
      </c>
      <c r="D87" s="21">
        <v>1</v>
      </c>
      <c r="E87" s="19"/>
      <c r="F87" s="15"/>
      <c r="G87" s="15"/>
    </row>
    <row r="88" spans="1:7">
      <c r="A88" s="15">
        <v>14117153</v>
      </c>
      <c r="B88" s="15" t="s">
        <v>291</v>
      </c>
      <c r="C88" s="19" t="s">
        <v>1167</v>
      </c>
      <c r="D88" s="21">
        <v>1</v>
      </c>
      <c r="E88" s="19"/>
      <c r="F88" s="15"/>
      <c r="G88" s="15"/>
    </row>
    <row r="89" spans="1:7">
      <c r="A89" s="15">
        <v>14209151</v>
      </c>
      <c r="B89" s="15" t="s">
        <v>292</v>
      </c>
      <c r="C89" s="19" t="s">
        <v>7</v>
      </c>
      <c r="D89" s="21">
        <v>50</v>
      </c>
      <c r="E89" s="19"/>
      <c r="F89" s="15"/>
      <c r="G89" s="15"/>
    </row>
    <row r="90" spans="1:7">
      <c r="A90" s="15">
        <v>14209251</v>
      </c>
      <c r="B90" s="15" t="s">
        <v>293</v>
      </c>
      <c r="C90" s="19" t="s">
        <v>7</v>
      </c>
      <c r="D90" s="21">
        <v>50</v>
      </c>
      <c r="E90" s="19"/>
      <c r="F90" s="15"/>
      <c r="G90" s="15"/>
    </row>
    <row r="91" spans="1:7">
      <c r="A91" s="15">
        <v>14209201</v>
      </c>
      <c r="B91" s="15" t="s">
        <v>294</v>
      </c>
      <c r="C91" s="19" t="s">
        <v>7</v>
      </c>
      <c r="D91" s="21">
        <v>50</v>
      </c>
      <c r="E91" s="19"/>
      <c r="F91" s="15"/>
      <c r="G91" s="15"/>
    </row>
    <row r="92" spans="1:7">
      <c r="A92" s="15">
        <v>14209101</v>
      </c>
      <c r="B92" s="15" t="s">
        <v>295</v>
      </c>
      <c r="C92" s="19" t="s">
        <v>7</v>
      </c>
      <c r="D92" s="21">
        <v>50</v>
      </c>
      <c r="E92" s="19"/>
      <c r="F92" s="15"/>
      <c r="G92" s="15"/>
    </row>
    <row r="93" spans="1:7">
      <c r="A93" s="15">
        <v>14000038</v>
      </c>
      <c r="B93" s="15" t="s">
        <v>296</v>
      </c>
      <c r="C93" s="19" t="s">
        <v>7</v>
      </c>
      <c r="D93" s="21">
        <v>50</v>
      </c>
      <c r="E93" s="19"/>
      <c r="F93" s="15"/>
      <c r="G93" s="15"/>
    </row>
    <row r="94" spans="1:7">
      <c r="A94" s="15">
        <v>14000032</v>
      </c>
      <c r="B94" s="15" t="s">
        <v>297</v>
      </c>
      <c r="C94" s="19" t="s">
        <v>7</v>
      </c>
      <c r="D94" s="21">
        <v>50</v>
      </c>
      <c r="E94" s="19"/>
      <c r="F94" s="15"/>
      <c r="G94" s="15"/>
    </row>
    <row r="95" spans="1:7">
      <c r="A95" s="15">
        <v>14000052</v>
      </c>
      <c r="B95" s="15" t="s">
        <v>298</v>
      </c>
      <c r="C95" s="19" t="s">
        <v>1167</v>
      </c>
      <c r="D95" s="21">
        <v>1</v>
      </c>
      <c r="E95" s="19"/>
      <c r="F95" s="15"/>
      <c r="G95" s="15"/>
    </row>
    <row r="96" spans="1:7">
      <c r="A96" s="15">
        <v>14000051</v>
      </c>
      <c r="B96" s="15" t="s">
        <v>299</v>
      </c>
      <c r="C96" s="19" t="s">
        <v>1167</v>
      </c>
      <c r="D96" s="21">
        <v>1</v>
      </c>
      <c r="E96" s="19"/>
      <c r="F96" s="15"/>
      <c r="G96" s="15"/>
    </row>
    <row r="97" spans="1:7">
      <c r="A97" s="15">
        <v>14000049</v>
      </c>
      <c r="B97" s="15" t="s">
        <v>300</v>
      </c>
      <c r="C97" s="19" t="s">
        <v>1167</v>
      </c>
      <c r="D97" s="21">
        <v>1</v>
      </c>
      <c r="E97" s="19"/>
      <c r="F97" s="15"/>
      <c r="G97" s="15"/>
    </row>
    <row r="98" spans="1:7">
      <c r="A98" s="15">
        <v>14000050</v>
      </c>
      <c r="B98" s="15" t="s">
        <v>301</v>
      </c>
      <c r="C98" s="19" t="s">
        <v>1167</v>
      </c>
      <c r="D98" s="21">
        <v>1</v>
      </c>
      <c r="E98" s="19"/>
      <c r="F98" s="15"/>
      <c r="G98" s="15"/>
    </row>
    <row r="99" spans="1:7">
      <c r="A99" s="15">
        <v>14000055</v>
      </c>
      <c r="B99" s="15" t="s">
        <v>302</v>
      </c>
      <c r="C99" s="19" t="s">
        <v>7</v>
      </c>
      <c r="D99" s="21">
        <v>30</v>
      </c>
      <c r="E99" s="19"/>
      <c r="F99" s="15"/>
      <c r="G99" s="15"/>
    </row>
    <row r="100" spans="1:7">
      <c r="A100" s="15">
        <v>14000053</v>
      </c>
      <c r="B100" s="15" t="s">
        <v>303</v>
      </c>
      <c r="C100" s="19" t="s">
        <v>1167</v>
      </c>
      <c r="D100" s="21">
        <v>1</v>
      </c>
      <c r="E100" s="19"/>
      <c r="F100" s="15"/>
      <c r="G100" s="15"/>
    </row>
    <row r="101" spans="1:7">
      <c r="A101" s="23">
        <v>14000054</v>
      </c>
      <c r="B101" s="24" t="s">
        <v>304</v>
      </c>
      <c r="C101" s="19" t="s">
        <v>1167</v>
      </c>
      <c r="D101" s="21">
        <v>3</v>
      </c>
      <c r="E101" s="19"/>
      <c r="F101" s="15"/>
      <c r="G101" s="15"/>
    </row>
    <row r="102" spans="1:7">
      <c r="A102" s="15">
        <v>14000031</v>
      </c>
      <c r="B102" s="15" t="s">
        <v>305</v>
      </c>
      <c r="C102" s="19" t="s">
        <v>7</v>
      </c>
      <c r="D102" s="21">
        <v>50</v>
      </c>
      <c r="E102" s="19"/>
      <c r="F102" s="15"/>
      <c r="G102" s="15"/>
    </row>
    <row r="103" spans="1:7">
      <c r="A103" s="15">
        <v>14000036</v>
      </c>
      <c r="B103" s="15" t="s">
        <v>306</v>
      </c>
      <c r="C103" s="19" t="s">
        <v>7</v>
      </c>
      <c r="D103" s="21">
        <v>50</v>
      </c>
      <c r="E103" s="19"/>
      <c r="F103" s="15"/>
      <c r="G103" s="15"/>
    </row>
    <row r="104" spans="1:7">
      <c r="A104" s="15">
        <v>14000035</v>
      </c>
      <c r="B104" s="15" t="s">
        <v>307</v>
      </c>
      <c r="C104" s="19" t="s">
        <v>7</v>
      </c>
      <c r="D104" s="21">
        <v>50</v>
      </c>
      <c r="E104" s="19"/>
      <c r="F104" s="15"/>
      <c r="G104" s="15"/>
    </row>
    <row r="105" spans="1:7">
      <c r="A105" s="24">
        <v>14000034</v>
      </c>
      <c r="B105" s="24" t="s">
        <v>308</v>
      </c>
      <c r="C105" s="19" t="s">
        <v>7</v>
      </c>
      <c r="D105" s="21">
        <v>50</v>
      </c>
      <c r="E105" s="19"/>
      <c r="F105" s="15"/>
      <c r="G105" s="15"/>
    </row>
    <row r="106" spans="1:7">
      <c r="A106" s="22">
        <v>14000033</v>
      </c>
      <c r="B106" s="19" t="s">
        <v>309</v>
      </c>
      <c r="C106" s="19" t="s">
        <v>7</v>
      </c>
      <c r="D106" s="21">
        <v>50</v>
      </c>
      <c r="E106" s="19"/>
      <c r="F106" s="15"/>
      <c r="G106" s="15"/>
    </row>
    <row r="107" spans="1:7">
      <c r="A107" s="15">
        <v>14000044</v>
      </c>
      <c r="B107" s="15" t="s">
        <v>310</v>
      </c>
      <c r="C107" s="19" t="s">
        <v>7</v>
      </c>
      <c r="D107" s="21">
        <v>50</v>
      </c>
      <c r="E107" s="19"/>
      <c r="F107" s="15"/>
      <c r="G107" s="15"/>
    </row>
    <row r="108" spans="1:7">
      <c r="A108" s="15">
        <v>14000043</v>
      </c>
      <c r="B108" s="15" t="s">
        <v>311</v>
      </c>
      <c r="C108" s="19" t="s">
        <v>7</v>
      </c>
      <c r="D108" s="21">
        <v>50</v>
      </c>
      <c r="E108" s="19"/>
      <c r="F108" s="15"/>
      <c r="G108" s="15"/>
    </row>
    <row r="109" spans="1:7">
      <c r="A109" s="15">
        <v>14000042</v>
      </c>
      <c r="B109" s="15" t="s">
        <v>312</v>
      </c>
      <c r="C109" s="19" t="s">
        <v>7</v>
      </c>
      <c r="D109" s="21">
        <v>50</v>
      </c>
      <c r="E109" s="19"/>
      <c r="F109" s="15"/>
      <c r="G109" s="15"/>
    </row>
    <row r="110" spans="1:7">
      <c r="A110" s="15">
        <v>14000041</v>
      </c>
      <c r="B110" s="15" t="s">
        <v>313</v>
      </c>
      <c r="C110" s="19" t="s">
        <v>7</v>
      </c>
      <c r="D110" s="21">
        <v>30</v>
      </c>
      <c r="E110" s="19"/>
      <c r="F110" s="15"/>
      <c r="G110" s="15"/>
    </row>
    <row r="111" spans="1:7">
      <c r="A111" s="23">
        <v>14000040</v>
      </c>
      <c r="B111" s="24" t="s">
        <v>314</v>
      </c>
      <c r="C111" s="19" t="s">
        <v>7</v>
      </c>
      <c r="D111" s="21">
        <v>30</v>
      </c>
      <c r="E111" s="19"/>
      <c r="F111" s="15"/>
      <c r="G111" s="15"/>
    </row>
    <row r="112" spans="1:7">
      <c r="A112" s="15">
        <v>14000039</v>
      </c>
      <c r="B112" s="15" t="s">
        <v>315</v>
      </c>
      <c r="C112" s="19" t="s">
        <v>7</v>
      </c>
      <c r="D112" s="21">
        <v>30</v>
      </c>
      <c r="E112" s="19"/>
      <c r="F112" s="15"/>
      <c r="G112" s="15"/>
    </row>
    <row r="113" spans="1:7">
      <c r="A113" s="15">
        <v>14000045</v>
      </c>
      <c r="B113" s="15" t="s">
        <v>316</v>
      </c>
      <c r="C113" s="19" t="s">
        <v>7</v>
      </c>
      <c r="D113" s="21">
        <v>1</v>
      </c>
      <c r="E113" s="19"/>
      <c r="F113" s="15"/>
      <c r="G113" s="15"/>
    </row>
    <row r="114" spans="1:7">
      <c r="A114" s="15">
        <v>14000046</v>
      </c>
      <c r="B114" s="15" t="s">
        <v>317</v>
      </c>
      <c r="C114" s="19" t="s">
        <v>7</v>
      </c>
      <c r="D114" s="21">
        <v>10</v>
      </c>
      <c r="E114" s="19"/>
      <c r="F114" s="15"/>
      <c r="G114" s="15"/>
    </row>
    <row r="115" spans="1:7">
      <c r="A115" s="24">
        <v>14000028</v>
      </c>
      <c r="B115" s="24" t="s">
        <v>318</v>
      </c>
      <c r="C115" s="19" t="s">
        <v>1167</v>
      </c>
      <c r="D115" s="21">
        <v>2</v>
      </c>
      <c r="E115" s="19"/>
      <c r="F115" s="15"/>
      <c r="G115" s="15"/>
    </row>
    <row r="116" spans="1:7">
      <c r="A116" s="19">
        <v>14000027</v>
      </c>
      <c r="B116" s="19" t="s">
        <v>319</v>
      </c>
      <c r="C116" s="19" t="s">
        <v>1167</v>
      </c>
      <c r="D116" s="21">
        <v>2</v>
      </c>
      <c r="E116" s="19"/>
      <c r="F116" s="15"/>
      <c r="G116" s="15"/>
    </row>
    <row r="117" spans="1:7">
      <c r="A117" s="19">
        <v>14000026</v>
      </c>
      <c r="B117" s="19" t="s">
        <v>320</v>
      </c>
      <c r="C117" s="19" t="s">
        <v>1167</v>
      </c>
      <c r="D117" s="21">
        <v>2</v>
      </c>
      <c r="E117" s="19"/>
      <c r="F117" s="15"/>
      <c r="G117" s="15"/>
    </row>
    <row r="118" spans="1:7">
      <c r="A118" s="22">
        <v>14000025</v>
      </c>
      <c r="B118" s="19" t="s">
        <v>321</v>
      </c>
      <c r="C118" s="19" t="s">
        <v>1167</v>
      </c>
      <c r="D118" s="21">
        <v>2</v>
      </c>
      <c r="E118" s="19"/>
      <c r="F118" s="15"/>
      <c r="G118" s="15"/>
    </row>
    <row r="119" spans="1:7">
      <c r="A119" s="15">
        <v>14105499</v>
      </c>
      <c r="B119" s="15" t="s">
        <v>322</v>
      </c>
      <c r="C119" s="19" t="s">
        <v>1167</v>
      </c>
      <c r="D119" s="21">
        <v>1</v>
      </c>
      <c r="E119" s="19"/>
      <c r="F119" s="15"/>
      <c r="G119" s="15"/>
    </row>
    <row r="120" spans="1:7">
      <c r="A120" s="15">
        <v>14114261</v>
      </c>
      <c r="B120" s="15" t="s">
        <v>323</v>
      </c>
      <c r="C120" s="19" t="s">
        <v>1167</v>
      </c>
      <c r="D120" s="21">
        <v>1</v>
      </c>
      <c r="E120" s="19"/>
      <c r="F120" s="15"/>
      <c r="G120" s="15"/>
    </row>
    <row r="121" spans="1:7">
      <c r="A121" s="15">
        <v>14315451</v>
      </c>
      <c r="B121" s="15" t="s">
        <v>324</v>
      </c>
      <c r="C121" s="19" t="s">
        <v>1167</v>
      </c>
      <c r="D121" s="21">
        <v>1</v>
      </c>
      <c r="E121" s="19"/>
      <c r="F121" s="15"/>
      <c r="G121" s="15"/>
    </row>
    <row r="122" spans="1:7">
      <c r="A122" s="15">
        <v>14115363</v>
      </c>
      <c r="B122" s="15" t="s">
        <v>325</v>
      </c>
      <c r="C122" s="19" t="s">
        <v>1167</v>
      </c>
      <c r="D122" s="21">
        <v>1</v>
      </c>
      <c r="E122" s="19"/>
      <c r="F122" s="15"/>
      <c r="G122" s="15"/>
    </row>
    <row r="123" spans="1:7">
      <c r="A123" s="15">
        <v>14309453</v>
      </c>
      <c r="B123" s="15" t="s">
        <v>326</v>
      </c>
      <c r="C123" s="19" t="s">
        <v>7</v>
      </c>
      <c r="D123" s="21">
        <v>200</v>
      </c>
      <c r="E123" s="19"/>
      <c r="F123" s="15"/>
      <c r="G123" s="15"/>
    </row>
    <row r="124" spans="1:7">
      <c r="A124" s="15">
        <v>14105477</v>
      </c>
      <c r="B124" s="15" t="s">
        <v>327</v>
      </c>
      <c r="C124" s="19" t="s">
        <v>1167</v>
      </c>
      <c r="D124" s="21">
        <v>1</v>
      </c>
      <c r="E124" s="19"/>
      <c r="F124" s="15"/>
      <c r="G124" s="15"/>
    </row>
    <row r="125" spans="1:7">
      <c r="A125" s="15">
        <v>14000075</v>
      </c>
      <c r="B125" s="15" t="s">
        <v>328</v>
      </c>
      <c r="C125" s="19" t="s">
        <v>1167</v>
      </c>
      <c r="D125" s="21">
        <v>1</v>
      </c>
      <c r="E125" s="19"/>
      <c r="F125" s="15"/>
      <c r="G125" s="15"/>
    </row>
    <row r="126" spans="1:7">
      <c r="A126" s="15">
        <v>14115261</v>
      </c>
      <c r="B126" s="15" t="s">
        <v>235</v>
      </c>
      <c r="C126" s="19" t="s">
        <v>1167</v>
      </c>
      <c r="D126" s="21">
        <v>1</v>
      </c>
      <c r="E126" s="19"/>
      <c r="F126" s="15"/>
      <c r="G126" s="15"/>
    </row>
    <row r="127" spans="1:7">
      <c r="A127" s="15">
        <v>14114361</v>
      </c>
      <c r="B127" s="15" t="s">
        <v>329</v>
      </c>
      <c r="C127" s="19" t="s">
        <v>1167</v>
      </c>
      <c r="D127" s="21">
        <v>1</v>
      </c>
      <c r="E127" s="19"/>
      <c r="F127" s="15"/>
      <c r="G127" s="15"/>
    </row>
    <row r="128" spans="1:7">
      <c r="A128" s="15">
        <v>14215351</v>
      </c>
      <c r="B128" s="15" t="s">
        <v>330</v>
      </c>
      <c r="C128" s="19" t="s">
        <v>1167</v>
      </c>
      <c r="D128" s="21">
        <v>1</v>
      </c>
      <c r="E128" s="19"/>
      <c r="F128" s="15"/>
      <c r="G128" s="15"/>
    </row>
    <row r="129" spans="1:7">
      <c r="A129" s="15">
        <v>14115365</v>
      </c>
      <c r="B129" s="15" t="s">
        <v>331</v>
      </c>
      <c r="C129" s="19" t="s">
        <v>1167</v>
      </c>
      <c r="D129" s="21">
        <v>1</v>
      </c>
      <c r="E129" s="19"/>
      <c r="F129" s="15"/>
      <c r="G129" s="15"/>
    </row>
    <row r="130" spans="1:7">
      <c r="A130" s="15">
        <v>14114467</v>
      </c>
      <c r="B130" s="15" t="s">
        <v>332</v>
      </c>
      <c r="C130" s="19" t="s">
        <v>1167</v>
      </c>
      <c r="D130" s="21">
        <v>1</v>
      </c>
      <c r="E130" s="19"/>
      <c r="F130" s="15"/>
      <c r="G130" s="15"/>
    </row>
    <row r="131" spans="1:7">
      <c r="A131" s="15">
        <v>14115465</v>
      </c>
      <c r="B131" s="15" t="s">
        <v>333</v>
      </c>
      <c r="C131" s="19" t="s">
        <v>1167</v>
      </c>
      <c r="D131" s="21">
        <v>1</v>
      </c>
      <c r="E131" s="19"/>
      <c r="F131" s="15"/>
      <c r="G131" s="15"/>
    </row>
    <row r="132" spans="1:7">
      <c r="A132" s="15">
        <v>14215451</v>
      </c>
      <c r="B132" s="15" t="s">
        <v>334</v>
      </c>
      <c r="C132" s="19" t="s">
        <v>1167</v>
      </c>
      <c r="D132" s="21">
        <v>1</v>
      </c>
      <c r="E132" s="19"/>
      <c r="F132" s="15"/>
      <c r="G132" s="15"/>
    </row>
    <row r="133" spans="1:7">
      <c r="A133" s="15">
        <v>14115458</v>
      </c>
      <c r="B133" s="15" t="s">
        <v>335</v>
      </c>
      <c r="C133" s="19" t="s">
        <v>1167</v>
      </c>
      <c r="D133" s="21">
        <v>1</v>
      </c>
      <c r="E133" s="19"/>
      <c r="F133" s="15"/>
      <c r="G133" s="15"/>
    </row>
    <row r="134" spans="1:7">
      <c r="A134" s="15">
        <v>14214251</v>
      </c>
      <c r="B134" s="15" t="s">
        <v>336</v>
      </c>
      <c r="C134" s="19" t="s">
        <v>1167</v>
      </c>
      <c r="D134" s="21">
        <v>1</v>
      </c>
      <c r="E134" s="19"/>
      <c r="F134" s="15"/>
      <c r="G134" s="15"/>
    </row>
    <row r="135" spans="1:7">
      <c r="A135" s="15">
        <v>14315251</v>
      </c>
      <c r="B135" s="15" t="s">
        <v>337</v>
      </c>
      <c r="C135" s="19" t="s">
        <v>1167</v>
      </c>
      <c r="D135" s="21">
        <v>1</v>
      </c>
      <c r="E135" s="19"/>
      <c r="F135" s="15"/>
      <c r="G135" s="15"/>
    </row>
    <row r="136" spans="1:7">
      <c r="A136" s="15">
        <v>14315452</v>
      </c>
      <c r="B136" s="15" t="s">
        <v>338</v>
      </c>
      <c r="C136" s="19" t="s">
        <v>1167</v>
      </c>
      <c r="D136" s="21">
        <v>1</v>
      </c>
      <c r="E136" s="19"/>
      <c r="F136" s="15"/>
      <c r="G136" s="15"/>
    </row>
    <row r="137" spans="1:7">
      <c r="A137" s="15">
        <v>14114255</v>
      </c>
      <c r="B137" s="15" t="s">
        <v>339</v>
      </c>
      <c r="C137" s="19" t="s">
        <v>1167</v>
      </c>
      <c r="D137" s="21">
        <v>1</v>
      </c>
      <c r="E137" s="19"/>
      <c r="F137" s="15"/>
      <c r="G137" s="15"/>
    </row>
    <row r="138" spans="1:7">
      <c r="A138" s="15">
        <v>14114254</v>
      </c>
      <c r="B138" s="15" t="s">
        <v>340</v>
      </c>
      <c r="C138" s="19" t="s">
        <v>1167</v>
      </c>
      <c r="D138" s="21">
        <v>1</v>
      </c>
      <c r="E138" s="19"/>
      <c r="F138" s="15"/>
      <c r="G138" s="15"/>
    </row>
    <row r="139" spans="1:7">
      <c r="A139" s="15">
        <v>14114253</v>
      </c>
      <c r="B139" s="15" t="s">
        <v>341</v>
      </c>
      <c r="C139" s="19" t="s">
        <v>1167</v>
      </c>
      <c r="D139" s="21">
        <v>1</v>
      </c>
      <c r="E139" s="19"/>
      <c r="F139" s="15"/>
      <c r="G139" s="15"/>
    </row>
    <row r="140" spans="1:7">
      <c r="A140" s="15">
        <v>14315451</v>
      </c>
      <c r="B140" s="15" t="s">
        <v>324</v>
      </c>
      <c r="C140" s="19" t="s">
        <v>1167</v>
      </c>
      <c r="D140" s="21">
        <v>1</v>
      </c>
      <c r="E140" s="19"/>
      <c r="F140" s="15"/>
      <c r="G140" s="15"/>
    </row>
    <row r="141" spans="1:7">
      <c r="A141" s="15">
        <v>14105476</v>
      </c>
      <c r="B141" s="15" t="s">
        <v>342</v>
      </c>
      <c r="C141" s="19" t="s">
        <v>1167</v>
      </c>
      <c r="D141" s="21">
        <v>1</v>
      </c>
      <c r="E141" s="19"/>
      <c r="F141" s="15"/>
      <c r="G141" s="15"/>
    </row>
    <row r="142" spans="1:7">
      <c r="A142" s="15">
        <v>14000086</v>
      </c>
      <c r="B142" s="15" t="s">
        <v>343</v>
      </c>
      <c r="C142" s="19" t="s">
        <v>1167</v>
      </c>
      <c r="D142" s="21">
        <v>1</v>
      </c>
      <c r="E142" s="19"/>
      <c r="F142" s="15"/>
      <c r="G142" s="15"/>
    </row>
    <row r="143" spans="1:7">
      <c r="A143" s="15">
        <v>14105497</v>
      </c>
      <c r="B143" s="15" t="s">
        <v>344</v>
      </c>
      <c r="C143" s="19" t="s">
        <v>1167</v>
      </c>
      <c r="D143" s="21">
        <v>1</v>
      </c>
      <c r="E143" s="19"/>
      <c r="F143" s="15"/>
      <c r="G143" s="15"/>
    </row>
    <row r="144" spans="1:7">
      <c r="A144" s="15">
        <v>14114253</v>
      </c>
      <c r="B144" s="15" t="s">
        <v>341</v>
      </c>
      <c r="C144" s="19" t="s">
        <v>1167</v>
      </c>
      <c r="D144" s="21">
        <v>1</v>
      </c>
      <c r="E144" s="19"/>
      <c r="F144" s="15"/>
      <c r="G144" s="15"/>
    </row>
    <row r="145" spans="1:7">
      <c r="A145" s="15">
        <v>14105456</v>
      </c>
      <c r="B145" s="15" t="s">
        <v>345</v>
      </c>
      <c r="C145" s="19" t="s">
        <v>1167</v>
      </c>
      <c r="D145" s="21">
        <v>1</v>
      </c>
      <c r="E145" s="19"/>
      <c r="F145" s="15"/>
      <c r="G145" s="15"/>
    </row>
    <row r="146" spans="1:7">
      <c r="A146" s="15">
        <v>14315351</v>
      </c>
      <c r="B146" s="15" t="s">
        <v>346</v>
      </c>
      <c r="C146" s="19" t="s">
        <v>1167</v>
      </c>
      <c r="D146" s="21">
        <v>1</v>
      </c>
      <c r="E146" s="19"/>
      <c r="F146" s="15"/>
      <c r="G146" s="15"/>
    </row>
    <row r="147" spans="1:7">
      <c r="A147" s="15">
        <v>14000077</v>
      </c>
      <c r="B147" s="15" t="s">
        <v>347</v>
      </c>
      <c r="C147" s="19" t="s">
        <v>1167</v>
      </c>
      <c r="D147" s="21">
        <v>1</v>
      </c>
      <c r="E147" s="19"/>
      <c r="F147" s="15"/>
      <c r="G147" s="15"/>
    </row>
    <row r="148" spans="1:7">
      <c r="A148" s="15">
        <v>14105455</v>
      </c>
      <c r="B148" s="15" t="s">
        <v>348</v>
      </c>
      <c r="C148" s="19" t="s">
        <v>1167</v>
      </c>
      <c r="D148" s="21">
        <v>1</v>
      </c>
      <c r="E148" s="19"/>
      <c r="F148" s="15"/>
      <c r="G148" s="15"/>
    </row>
    <row r="149" spans="1:7">
      <c r="A149" s="15">
        <v>14105504</v>
      </c>
      <c r="B149" s="15" t="s">
        <v>279</v>
      </c>
      <c r="C149" s="19" t="s">
        <v>7</v>
      </c>
      <c r="D149" s="21">
        <v>300</v>
      </c>
      <c r="E149" s="19"/>
      <c r="F149" s="15"/>
      <c r="G149" s="15"/>
    </row>
    <row r="150" spans="1:7">
      <c r="A150" s="15">
        <v>14105503</v>
      </c>
      <c r="B150" s="15" t="s">
        <v>349</v>
      </c>
      <c r="C150" s="19" t="s">
        <v>7</v>
      </c>
      <c r="D150" s="21">
        <v>100</v>
      </c>
      <c r="E150" s="19"/>
      <c r="F150" s="15"/>
      <c r="G150" s="15"/>
    </row>
    <row r="151" spans="1:7">
      <c r="A151" s="15">
        <v>14105502</v>
      </c>
      <c r="B151" s="15" t="s">
        <v>281</v>
      </c>
      <c r="C151" s="19" t="s">
        <v>7</v>
      </c>
      <c r="D151" s="21">
        <v>300</v>
      </c>
      <c r="E151" s="19"/>
      <c r="F151" s="15"/>
      <c r="G151" s="15"/>
    </row>
    <row r="152" spans="1:7">
      <c r="A152" s="26">
        <v>14105372</v>
      </c>
      <c r="B152" s="24" t="s">
        <v>350</v>
      </c>
      <c r="C152" s="19" t="s">
        <v>1167</v>
      </c>
      <c r="D152" s="21">
        <v>1</v>
      </c>
      <c r="E152" s="19"/>
      <c r="F152" s="15"/>
      <c r="G152" s="15"/>
    </row>
    <row r="153" spans="1:7">
      <c r="A153" s="15">
        <v>14309351</v>
      </c>
      <c r="B153" s="15" t="s">
        <v>351</v>
      </c>
      <c r="C153" s="19" t="s">
        <v>7</v>
      </c>
      <c r="D153" s="21">
        <v>100</v>
      </c>
      <c r="E153" s="19"/>
      <c r="F153" s="15"/>
      <c r="G153" s="15"/>
    </row>
    <row r="154" spans="1:7">
      <c r="A154" s="20">
        <v>14105489</v>
      </c>
      <c r="B154" s="24" t="s">
        <v>352</v>
      </c>
      <c r="C154" s="19" t="s">
        <v>1167</v>
      </c>
      <c r="D154" s="21">
        <v>5</v>
      </c>
      <c r="E154" s="19"/>
      <c r="F154" s="15"/>
      <c r="G154" s="15"/>
    </row>
    <row r="155" spans="1:7">
      <c r="A155" s="27">
        <v>14105485</v>
      </c>
      <c r="B155" s="19" t="s">
        <v>353</v>
      </c>
      <c r="C155" s="19" t="s">
        <v>1167</v>
      </c>
      <c r="D155" s="21">
        <v>2</v>
      </c>
      <c r="E155" s="19"/>
      <c r="F155" s="15"/>
      <c r="G155" s="15"/>
    </row>
    <row r="156" spans="1:7">
      <c r="A156" s="15">
        <v>14105386</v>
      </c>
      <c r="B156" s="15" t="s">
        <v>354</v>
      </c>
      <c r="C156" s="19" t="s">
        <v>1167</v>
      </c>
      <c r="D156" s="21">
        <v>2</v>
      </c>
      <c r="E156" s="19"/>
      <c r="F156" s="15"/>
      <c r="G156" s="15"/>
    </row>
    <row r="157" spans="1:7">
      <c r="A157" s="15">
        <v>14105385</v>
      </c>
      <c r="B157" s="15" t="s">
        <v>355</v>
      </c>
      <c r="C157" s="19" t="s">
        <v>1167</v>
      </c>
      <c r="D157" s="21">
        <v>2</v>
      </c>
      <c r="E157" s="19"/>
      <c r="F157" s="15"/>
      <c r="G157" s="15"/>
    </row>
    <row r="158" spans="1:7">
      <c r="A158" s="26">
        <v>14105387</v>
      </c>
      <c r="B158" s="24" t="s">
        <v>356</v>
      </c>
      <c r="C158" s="19" t="s">
        <v>1167</v>
      </c>
      <c r="D158" s="21">
        <v>2</v>
      </c>
      <c r="E158" s="19"/>
      <c r="F158" s="15"/>
      <c r="G158" s="15"/>
    </row>
    <row r="159" spans="1:7">
      <c r="A159" s="15">
        <v>14105389</v>
      </c>
      <c r="B159" s="15" t="s">
        <v>357</v>
      </c>
      <c r="C159" s="19" t="s">
        <v>1167</v>
      </c>
      <c r="D159" s="21">
        <v>1</v>
      </c>
      <c r="E159" s="19"/>
      <c r="F159" s="15"/>
      <c r="G159" s="15"/>
    </row>
    <row r="160" spans="1:7">
      <c r="A160" s="20">
        <v>14105388</v>
      </c>
      <c r="B160" s="24" t="s">
        <v>358</v>
      </c>
      <c r="C160" s="19" t="s">
        <v>1167</v>
      </c>
      <c r="D160" s="21">
        <v>3</v>
      </c>
      <c r="E160" s="19"/>
      <c r="F160" s="15"/>
      <c r="G160" s="15"/>
    </row>
    <row r="161" spans="1:7">
      <c r="A161" s="27">
        <v>14105390</v>
      </c>
      <c r="B161" s="19" t="s">
        <v>359</v>
      </c>
      <c r="C161" s="19" t="s">
        <v>1167</v>
      </c>
      <c r="D161" s="21">
        <v>3</v>
      </c>
      <c r="E161" s="19"/>
      <c r="F161" s="15"/>
      <c r="G161" s="15"/>
    </row>
    <row r="162" spans="1:7">
      <c r="A162" s="15">
        <v>14105391</v>
      </c>
      <c r="B162" s="15" t="s">
        <v>360</v>
      </c>
      <c r="C162" s="19" t="s">
        <v>1167</v>
      </c>
      <c r="D162" s="21">
        <v>2</v>
      </c>
      <c r="E162" s="19"/>
      <c r="F162" s="15"/>
      <c r="G162" s="15"/>
    </row>
    <row r="163" spans="1:7">
      <c r="A163" s="15">
        <v>14105392</v>
      </c>
      <c r="B163" s="15" t="s">
        <v>361</v>
      </c>
      <c r="C163" s="19" t="s">
        <v>1167</v>
      </c>
      <c r="D163" s="21">
        <v>2</v>
      </c>
      <c r="E163" s="19"/>
      <c r="F163" s="15"/>
      <c r="G163" s="15"/>
    </row>
    <row r="164" spans="1:7">
      <c r="A164" s="15">
        <v>14105393</v>
      </c>
      <c r="B164" s="15" t="s">
        <v>362</v>
      </c>
      <c r="C164" s="19" t="s">
        <v>1167</v>
      </c>
      <c r="D164" s="21">
        <v>2</v>
      </c>
      <c r="E164" s="19"/>
      <c r="F164" s="15"/>
      <c r="G164" s="15"/>
    </row>
    <row r="165" spans="1:7">
      <c r="A165" s="15">
        <v>14114258</v>
      </c>
      <c r="B165" s="15" t="s">
        <v>363</v>
      </c>
      <c r="C165" s="19" t="s">
        <v>1167</v>
      </c>
      <c r="D165" s="21">
        <v>1</v>
      </c>
      <c r="E165" s="19"/>
      <c r="F165" s="15"/>
      <c r="G165" s="15"/>
    </row>
    <row r="166" spans="1:7">
      <c r="A166" s="26">
        <v>14105394</v>
      </c>
      <c r="B166" s="24" t="s">
        <v>364</v>
      </c>
      <c r="C166" s="19" t="s">
        <v>1167</v>
      </c>
      <c r="D166" s="21">
        <v>2</v>
      </c>
      <c r="E166" s="19"/>
      <c r="F166" s="15"/>
      <c r="G166" s="15"/>
    </row>
    <row r="167" spans="1:7">
      <c r="A167" s="15">
        <v>14105397</v>
      </c>
      <c r="B167" s="15" t="s">
        <v>365</v>
      </c>
      <c r="C167" s="19" t="s">
        <v>1167</v>
      </c>
      <c r="D167" s="21">
        <v>1</v>
      </c>
      <c r="E167" s="19"/>
      <c r="F167" s="15"/>
      <c r="G167" s="15"/>
    </row>
    <row r="168" spans="1:7">
      <c r="A168" s="26">
        <v>14204251</v>
      </c>
      <c r="B168" s="24" t="s">
        <v>366</v>
      </c>
      <c r="C168" s="19" t="s">
        <v>1167</v>
      </c>
      <c r="D168" s="21">
        <v>1</v>
      </c>
      <c r="E168" s="19"/>
      <c r="F168" s="15"/>
      <c r="G168" s="15"/>
    </row>
    <row r="169" spans="1:7">
      <c r="A169" s="15">
        <v>14304253</v>
      </c>
      <c r="B169" s="15" t="s">
        <v>367</v>
      </c>
      <c r="C169" s="19" t="s">
        <v>1167</v>
      </c>
      <c r="D169" s="21">
        <v>1</v>
      </c>
      <c r="E169" s="19"/>
      <c r="F169" s="15"/>
      <c r="G169" s="15"/>
    </row>
    <row r="170" spans="1:7">
      <c r="A170" s="15">
        <v>14105370</v>
      </c>
      <c r="B170" s="15" t="s">
        <v>368</v>
      </c>
      <c r="C170" s="19" t="s">
        <v>1167</v>
      </c>
      <c r="D170" s="21">
        <v>1</v>
      </c>
      <c r="E170" s="19"/>
      <c r="F170" s="15"/>
      <c r="G170" s="15"/>
    </row>
    <row r="171" spans="1:7">
      <c r="A171" s="26">
        <v>14105371</v>
      </c>
      <c r="B171" s="24" t="s">
        <v>369</v>
      </c>
      <c r="C171" s="19" t="s">
        <v>1167</v>
      </c>
      <c r="D171" s="21">
        <v>1</v>
      </c>
      <c r="E171" s="19"/>
      <c r="F171" s="15"/>
      <c r="G171" s="15"/>
    </row>
    <row r="172" spans="1:7">
      <c r="A172" s="15">
        <v>14105372</v>
      </c>
      <c r="B172" s="15" t="s">
        <v>350</v>
      </c>
      <c r="C172" s="19" t="s">
        <v>1167</v>
      </c>
      <c r="D172" s="21">
        <v>1</v>
      </c>
      <c r="E172" s="19"/>
      <c r="F172" s="15"/>
      <c r="G172" s="15"/>
    </row>
    <row r="173" spans="1:7">
      <c r="A173" s="15">
        <v>14105373</v>
      </c>
      <c r="B173" s="15" t="s">
        <v>370</v>
      </c>
      <c r="C173" s="19" t="s">
        <v>1167</v>
      </c>
      <c r="D173" s="21">
        <v>1</v>
      </c>
      <c r="E173" s="19"/>
      <c r="F173" s="15"/>
      <c r="G173" s="15"/>
    </row>
    <row r="174" spans="1:7">
      <c r="A174" s="15">
        <v>14105375</v>
      </c>
      <c r="B174" s="15" t="s">
        <v>371</v>
      </c>
      <c r="C174" s="19" t="s">
        <v>1167</v>
      </c>
      <c r="D174" s="21">
        <v>1</v>
      </c>
      <c r="E174" s="19"/>
      <c r="F174" s="15"/>
      <c r="G174" s="15"/>
    </row>
    <row r="175" spans="1:7">
      <c r="A175" s="15">
        <v>14105374</v>
      </c>
      <c r="B175" s="15" t="s">
        <v>372</v>
      </c>
      <c r="C175" s="19" t="s">
        <v>1167</v>
      </c>
      <c r="D175" s="21">
        <v>1</v>
      </c>
      <c r="E175" s="19"/>
      <c r="F175" s="15"/>
      <c r="G175" s="15"/>
    </row>
    <row r="176" spans="1:7">
      <c r="A176" s="15">
        <v>14105376</v>
      </c>
      <c r="B176" s="15" t="s">
        <v>373</v>
      </c>
      <c r="C176" s="19" t="s">
        <v>1167</v>
      </c>
      <c r="D176" s="21">
        <v>1</v>
      </c>
      <c r="E176" s="19"/>
      <c r="F176" s="15"/>
      <c r="G176" s="15"/>
    </row>
    <row r="177" spans="1:7">
      <c r="A177" s="15">
        <v>14204201</v>
      </c>
      <c r="B177" s="15" t="s">
        <v>374</v>
      </c>
      <c r="C177" s="19" t="s">
        <v>1167</v>
      </c>
      <c r="D177" s="21">
        <v>1</v>
      </c>
      <c r="E177" s="19"/>
      <c r="F177" s="15"/>
      <c r="G177" s="15"/>
    </row>
    <row r="178" spans="1:7">
      <c r="A178" s="15">
        <v>14304203</v>
      </c>
      <c r="B178" s="15" t="s">
        <v>375</v>
      </c>
      <c r="C178" s="19" t="s">
        <v>1167</v>
      </c>
      <c r="D178" s="21">
        <v>1</v>
      </c>
      <c r="E178" s="19"/>
      <c r="F178" s="15"/>
      <c r="G178" s="15"/>
    </row>
    <row r="179" spans="1:7">
      <c r="A179" s="15">
        <v>14104203</v>
      </c>
      <c r="B179" s="15" t="s">
        <v>376</v>
      </c>
      <c r="C179" s="19" t="s">
        <v>1167</v>
      </c>
      <c r="D179" s="21">
        <v>1</v>
      </c>
      <c r="E179" s="19"/>
      <c r="F179" s="15"/>
      <c r="G179" s="15"/>
    </row>
    <row r="180" spans="1:7">
      <c r="A180" s="15">
        <v>14104205</v>
      </c>
      <c r="B180" s="15" t="s">
        <v>377</v>
      </c>
      <c r="C180" s="19" t="s">
        <v>1167</v>
      </c>
      <c r="D180" s="21">
        <v>1</v>
      </c>
      <c r="E180" s="19"/>
      <c r="F180" s="15"/>
      <c r="G180" s="15"/>
    </row>
    <row r="181" spans="1:7">
      <c r="A181" s="15">
        <v>14104208</v>
      </c>
      <c r="B181" s="15" t="s">
        <v>378</v>
      </c>
      <c r="C181" s="19" t="s">
        <v>1167</v>
      </c>
      <c r="D181" s="21">
        <v>1</v>
      </c>
      <c r="E181" s="19"/>
      <c r="F181" s="15"/>
      <c r="G181" s="15"/>
    </row>
    <row r="182" spans="1:7">
      <c r="A182" s="15">
        <v>14104211</v>
      </c>
      <c r="B182" s="15" t="s">
        <v>379</v>
      </c>
      <c r="C182" s="19" t="s">
        <v>1167</v>
      </c>
      <c r="D182" s="21">
        <v>1</v>
      </c>
      <c r="E182" s="19"/>
      <c r="F182" s="15"/>
      <c r="G182" s="15"/>
    </row>
    <row r="183" spans="1:7">
      <c r="A183" s="20">
        <v>14105490</v>
      </c>
      <c r="B183" s="24" t="s">
        <v>380</v>
      </c>
      <c r="C183" s="19" t="s">
        <v>1167</v>
      </c>
      <c r="D183" s="21">
        <v>4</v>
      </c>
      <c r="E183" s="19"/>
      <c r="F183" s="15"/>
      <c r="G183" s="15"/>
    </row>
    <row r="184" spans="1:7">
      <c r="A184" s="27">
        <v>14105486</v>
      </c>
      <c r="B184" s="19" t="s">
        <v>381</v>
      </c>
      <c r="C184" s="19" t="s">
        <v>1167</v>
      </c>
      <c r="D184" s="21">
        <v>5</v>
      </c>
      <c r="E184" s="19"/>
      <c r="F184" s="15"/>
      <c r="G184" s="15"/>
    </row>
    <row r="185" spans="1:7">
      <c r="A185" s="15">
        <v>14104213</v>
      </c>
      <c r="B185" s="15" t="s">
        <v>382</v>
      </c>
      <c r="C185" s="19" t="s">
        <v>1167</v>
      </c>
      <c r="D185" s="21">
        <v>1</v>
      </c>
      <c r="E185" s="19"/>
      <c r="F185" s="15"/>
      <c r="G185" s="15"/>
    </row>
    <row r="186" spans="1:7">
      <c r="A186" s="15">
        <v>14105402</v>
      </c>
      <c r="B186" s="15" t="s">
        <v>383</v>
      </c>
      <c r="C186" s="19" t="s">
        <v>1167</v>
      </c>
      <c r="D186" s="21">
        <v>1</v>
      </c>
      <c r="E186" s="19"/>
      <c r="F186" s="15"/>
      <c r="G186" s="15"/>
    </row>
    <row r="187" spans="1:7">
      <c r="A187" s="15">
        <v>14104661</v>
      </c>
      <c r="B187" s="15" t="s">
        <v>384</v>
      </c>
      <c r="C187" s="19" t="s">
        <v>1167</v>
      </c>
      <c r="D187" s="21">
        <v>1</v>
      </c>
      <c r="E187" s="19"/>
      <c r="F187" s="15"/>
      <c r="G187" s="15"/>
    </row>
    <row r="188" spans="1:7">
      <c r="A188" s="15">
        <v>14204551</v>
      </c>
      <c r="B188" s="15" t="s">
        <v>385</v>
      </c>
      <c r="C188" s="19" t="s">
        <v>1167</v>
      </c>
      <c r="D188" s="21">
        <v>1</v>
      </c>
      <c r="E188" s="19"/>
      <c r="F188" s="15"/>
      <c r="G188" s="15"/>
    </row>
    <row r="189" spans="1:7">
      <c r="A189" s="20">
        <v>14105404</v>
      </c>
      <c r="B189" s="24" t="s">
        <v>386</v>
      </c>
      <c r="C189" s="19" t="s">
        <v>1167</v>
      </c>
      <c r="D189" s="21">
        <v>2</v>
      </c>
      <c r="E189" s="19"/>
      <c r="F189" s="15"/>
      <c r="G189" s="15"/>
    </row>
    <row r="190" spans="1:7">
      <c r="A190" s="15">
        <v>14105400</v>
      </c>
      <c r="B190" s="19" t="s">
        <v>387</v>
      </c>
      <c r="C190" s="19" t="s">
        <v>1167</v>
      </c>
      <c r="D190" s="21">
        <v>2</v>
      </c>
      <c r="E190" s="19"/>
      <c r="F190" s="15"/>
      <c r="G190" s="15"/>
    </row>
    <row r="191" spans="1:7">
      <c r="A191" s="15">
        <v>14105401</v>
      </c>
      <c r="B191" s="19" t="s">
        <v>388</v>
      </c>
      <c r="C191" s="19" t="s">
        <v>1167</v>
      </c>
      <c r="D191" s="21">
        <v>2</v>
      </c>
      <c r="E191" s="19"/>
      <c r="F191" s="15"/>
      <c r="G191" s="15"/>
    </row>
    <row r="192" spans="1:7">
      <c r="A192" s="15">
        <v>14204451</v>
      </c>
      <c r="B192" s="19" t="s">
        <v>389</v>
      </c>
      <c r="C192" s="19" t="s">
        <v>1167</v>
      </c>
      <c r="D192" s="21">
        <v>10</v>
      </c>
      <c r="E192" s="19"/>
      <c r="F192" s="15"/>
      <c r="G192" s="15"/>
    </row>
    <row r="193" spans="1:7">
      <c r="A193" s="27">
        <v>14105487</v>
      </c>
      <c r="B193" s="19" t="s">
        <v>390</v>
      </c>
      <c r="C193" s="19" t="s">
        <v>1167</v>
      </c>
      <c r="D193" s="21">
        <v>5</v>
      </c>
      <c r="E193" s="19"/>
      <c r="F193" s="15"/>
      <c r="G193" s="15"/>
    </row>
    <row r="194" spans="1:7">
      <c r="A194" s="15">
        <v>14105414</v>
      </c>
      <c r="B194" s="15" t="s">
        <v>391</v>
      </c>
      <c r="C194" s="19" t="s">
        <v>1167</v>
      </c>
      <c r="D194" s="21">
        <v>2</v>
      </c>
      <c r="E194" s="19"/>
      <c r="F194" s="15"/>
      <c r="G194" s="15"/>
    </row>
    <row r="195" spans="1:7">
      <c r="A195" s="15">
        <v>14105415</v>
      </c>
      <c r="B195" s="15" t="s">
        <v>392</v>
      </c>
      <c r="C195" s="19" t="s">
        <v>1167</v>
      </c>
      <c r="D195" s="21">
        <v>5</v>
      </c>
      <c r="E195" s="19"/>
      <c r="F195" s="15"/>
      <c r="G195" s="15"/>
    </row>
    <row r="196" spans="1:7">
      <c r="A196" s="15">
        <v>14105417</v>
      </c>
      <c r="B196" s="15" t="s">
        <v>393</v>
      </c>
      <c r="C196" s="19" t="s">
        <v>1167</v>
      </c>
      <c r="D196" s="21">
        <v>5</v>
      </c>
      <c r="E196" s="19"/>
      <c r="F196" s="15"/>
      <c r="G196" s="15"/>
    </row>
    <row r="197" spans="1:7">
      <c r="A197" s="15">
        <v>14105413</v>
      </c>
      <c r="B197" s="15" t="s">
        <v>394</v>
      </c>
      <c r="C197" s="19" t="s">
        <v>1167</v>
      </c>
      <c r="D197" s="21">
        <v>2</v>
      </c>
      <c r="E197" s="19"/>
      <c r="F197" s="15"/>
      <c r="G197" s="15"/>
    </row>
    <row r="198" spans="1:7">
      <c r="A198" s="26">
        <v>14105418</v>
      </c>
      <c r="B198" s="24" t="s">
        <v>395</v>
      </c>
      <c r="C198" s="19" t="s">
        <v>1167</v>
      </c>
      <c r="D198" s="21">
        <v>5</v>
      </c>
      <c r="E198" s="19"/>
      <c r="F198" s="15"/>
      <c r="G198" s="15"/>
    </row>
    <row r="199" spans="1:7">
      <c r="A199" s="15">
        <v>14105416</v>
      </c>
      <c r="B199" s="15" t="s">
        <v>396</v>
      </c>
      <c r="C199" s="19" t="s">
        <v>1167</v>
      </c>
      <c r="D199" s="21">
        <v>5</v>
      </c>
      <c r="E199" s="19"/>
      <c r="F199" s="15"/>
      <c r="G199" s="15"/>
    </row>
    <row r="200" spans="1:7">
      <c r="A200" s="26">
        <v>14105419</v>
      </c>
      <c r="B200" s="24" t="s">
        <v>397</v>
      </c>
      <c r="C200" s="19" t="s">
        <v>1167</v>
      </c>
      <c r="D200" s="21">
        <v>5</v>
      </c>
      <c r="E200" s="19"/>
      <c r="F200" s="15"/>
      <c r="G200" s="15"/>
    </row>
    <row r="201" spans="1:7">
      <c r="A201" s="15">
        <v>14105420</v>
      </c>
      <c r="B201" s="15" t="s">
        <v>398</v>
      </c>
      <c r="C201" s="19" t="s">
        <v>1167</v>
      </c>
      <c r="D201" s="21">
        <v>5</v>
      </c>
      <c r="E201" s="19"/>
      <c r="F201" s="15"/>
      <c r="G201" s="15"/>
    </row>
    <row r="202" spans="1:7">
      <c r="A202" s="15">
        <v>14105421</v>
      </c>
      <c r="B202" s="15" t="s">
        <v>399</v>
      </c>
      <c r="C202" s="19" t="s">
        <v>1167</v>
      </c>
      <c r="D202" s="21">
        <v>5</v>
      </c>
      <c r="E202" s="19"/>
      <c r="F202" s="15"/>
      <c r="G202" s="15"/>
    </row>
    <row r="203" spans="1:7">
      <c r="A203" s="15">
        <v>14105423</v>
      </c>
      <c r="B203" s="15" t="s">
        <v>400</v>
      </c>
      <c r="C203" s="19" t="s">
        <v>1167</v>
      </c>
      <c r="D203" s="21">
        <v>2</v>
      </c>
      <c r="E203" s="19"/>
      <c r="F203" s="15"/>
      <c r="G203" s="15"/>
    </row>
    <row r="204" spans="1:7">
      <c r="A204" s="15">
        <v>14105422</v>
      </c>
      <c r="B204" s="15" t="s">
        <v>401</v>
      </c>
      <c r="C204" s="19" t="s">
        <v>1167</v>
      </c>
      <c r="D204" s="21">
        <v>2</v>
      </c>
      <c r="E204" s="19"/>
      <c r="F204" s="15"/>
      <c r="G204" s="15"/>
    </row>
    <row r="205" spans="1:7">
      <c r="A205" s="15">
        <v>14105424</v>
      </c>
      <c r="B205" s="15" t="s">
        <v>402</v>
      </c>
      <c r="C205" s="19" t="s">
        <v>1167</v>
      </c>
      <c r="D205" s="21">
        <v>2</v>
      </c>
      <c r="E205" s="19"/>
      <c r="F205" s="15"/>
      <c r="G205" s="15"/>
    </row>
    <row r="206" spans="1:7">
      <c r="A206" s="15">
        <v>14105405</v>
      </c>
      <c r="B206" s="15" t="s">
        <v>403</v>
      </c>
      <c r="C206" s="19" t="s">
        <v>1167</v>
      </c>
      <c r="D206" s="21">
        <v>2</v>
      </c>
      <c r="E206" s="19"/>
      <c r="F206" s="15"/>
      <c r="G206" s="15"/>
    </row>
    <row r="207" spans="1:7">
      <c r="A207" s="15">
        <v>14104477</v>
      </c>
      <c r="B207" s="15" t="s">
        <v>404</v>
      </c>
      <c r="C207" s="19" t="s">
        <v>1167</v>
      </c>
      <c r="D207" s="21">
        <v>2</v>
      </c>
      <c r="E207" s="19"/>
      <c r="F207" s="15"/>
      <c r="G207" s="15"/>
    </row>
    <row r="208" spans="1:7">
      <c r="A208" s="15">
        <v>14105425</v>
      </c>
      <c r="B208" s="15" t="s">
        <v>405</v>
      </c>
      <c r="C208" s="19" t="s">
        <v>1167</v>
      </c>
      <c r="D208" s="21">
        <v>2</v>
      </c>
      <c r="E208" s="19"/>
      <c r="F208" s="15"/>
      <c r="G208" s="15"/>
    </row>
    <row r="209" spans="1:7">
      <c r="A209" s="15">
        <v>14105407</v>
      </c>
      <c r="B209" s="15" t="s">
        <v>406</v>
      </c>
      <c r="C209" s="19" t="s">
        <v>1167</v>
      </c>
      <c r="D209" s="21">
        <v>2</v>
      </c>
      <c r="E209" s="19"/>
      <c r="F209" s="15"/>
      <c r="G209" s="15"/>
    </row>
    <row r="210" spans="1:7">
      <c r="A210" s="15">
        <v>14000010</v>
      </c>
      <c r="B210" s="15" t="s">
        <v>243</v>
      </c>
      <c r="C210" s="19" t="s">
        <v>1167</v>
      </c>
      <c r="D210" s="21">
        <v>2</v>
      </c>
      <c r="E210" s="19"/>
      <c r="F210" s="15"/>
      <c r="G210" s="15"/>
    </row>
    <row r="211" spans="1:7">
      <c r="A211" s="15">
        <v>14000125</v>
      </c>
      <c r="B211" s="15" t="s">
        <v>407</v>
      </c>
      <c r="C211" s="19" t="s">
        <v>1167</v>
      </c>
      <c r="D211" s="21">
        <v>5</v>
      </c>
      <c r="E211" s="19"/>
      <c r="F211" s="15"/>
      <c r="G211" s="15"/>
    </row>
    <row r="212" spans="1:7">
      <c r="A212" s="15">
        <v>14105410</v>
      </c>
      <c r="B212" s="15" t="s">
        <v>408</v>
      </c>
      <c r="C212" s="19" t="s">
        <v>1167</v>
      </c>
      <c r="D212" s="21">
        <v>2</v>
      </c>
      <c r="E212" s="19"/>
      <c r="F212" s="15"/>
      <c r="G212" s="15"/>
    </row>
    <row r="213" spans="1:7">
      <c r="A213" s="15">
        <v>14105409</v>
      </c>
      <c r="B213" s="15" t="s">
        <v>409</v>
      </c>
      <c r="C213" s="19" t="s">
        <v>1167</v>
      </c>
      <c r="D213" s="21">
        <v>2</v>
      </c>
      <c r="E213" s="19"/>
      <c r="F213" s="15"/>
      <c r="G213" s="15"/>
    </row>
    <row r="214" spans="1:7">
      <c r="A214" s="15">
        <v>14105411</v>
      </c>
      <c r="B214" s="15" t="s">
        <v>410</v>
      </c>
      <c r="C214" s="19" t="s">
        <v>1167</v>
      </c>
      <c r="D214" s="21">
        <v>2</v>
      </c>
      <c r="E214" s="19"/>
      <c r="F214" s="15"/>
      <c r="G214" s="15"/>
    </row>
    <row r="215" spans="1:7">
      <c r="A215" s="15">
        <v>98000125</v>
      </c>
      <c r="B215" s="15" t="s">
        <v>411</v>
      </c>
      <c r="C215" s="19" t="s">
        <v>1167</v>
      </c>
      <c r="D215" s="21">
        <v>1</v>
      </c>
      <c r="E215" s="19"/>
      <c r="F215" s="15"/>
      <c r="G215" s="15"/>
    </row>
    <row r="216" spans="1:7">
      <c r="A216" s="15">
        <v>98000126</v>
      </c>
      <c r="B216" s="15" t="s">
        <v>412</v>
      </c>
      <c r="C216" s="19" t="s">
        <v>1167</v>
      </c>
      <c r="D216" s="21">
        <v>1</v>
      </c>
      <c r="E216" s="19"/>
      <c r="F216" s="15"/>
      <c r="G216" s="15"/>
    </row>
    <row r="217" spans="1:7">
      <c r="A217" s="15">
        <v>98000129</v>
      </c>
      <c r="B217" s="15" t="s">
        <v>413</v>
      </c>
      <c r="C217" s="19" t="s">
        <v>1167</v>
      </c>
      <c r="D217" s="21">
        <v>1</v>
      </c>
      <c r="E217" s="19"/>
      <c r="F217" s="15"/>
      <c r="G217" s="15"/>
    </row>
    <row r="218" spans="1:7">
      <c r="A218" s="15">
        <v>98000128</v>
      </c>
      <c r="B218" s="15" t="s">
        <v>414</v>
      </c>
      <c r="C218" s="19" t="s">
        <v>1167</v>
      </c>
      <c r="D218" s="21">
        <v>1</v>
      </c>
      <c r="E218" s="19"/>
      <c r="F218" s="15"/>
      <c r="G218" s="15"/>
    </row>
    <row r="219" spans="1:7">
      <c r="A219" s="15">
        <v>98000123</v>
      </c>
      <c r="B219" s="15" t="s">
        <v>415</v>
      </c>
      <c r="C219" s="19" t="s">
        <v>1167</v>
      </c>
      <c r="D219" s="21">
        <v>1</v>
      </c>
      <c r="E219" s="19"/>
      <c r="F219" s="15"/>
      <c r="G219" s="15"/>
    </row>
    <row r="220" spans="1:7">
      <c r="A220" s="15">
        <v>14000085</v>
      </c>
      <c r="B220" s="15" t="s">
        <v>416</v>
      </c>
      <c r="C220" s="19" t="s">
        <v>1167</v>
      </c>
      <c r="D220" s="21">
        <v>1</v>
      </c>
      <c r="E220" s="19"/>
      <c r="F220" s="15"/>
      <c r="G220" s="15"/>
    </row>
    <row r="221" spans="1:7">
      <c r="A221" s="15">
        <v>98000127</v>
      </c>
      <c r="B221" s="15" t="s">
        <v>417</v>
      </c>
      <c r="C221" s="19" t="s">
        <v>1167</v>
      </c>
      <c r="D221" s="21">
        <v>1</v>
      </c>
      <c r="E221" s="19"/>
      <c r="F221" s="15"/>
      <c r="G221" s="15"/>
    </row>
    <row r="222" spans="1:7">
      <c r="A222" s="15">
        <v>98000124</v>
      </c>
      <c r="B222" s="15" t="s">
        <v>418</v>
      </c>
      <c r="C222" s="19" t="s">
        <v>1167</v>
      </c>
      <c r="D222" s="21">
        <v>1</v>
      </c>
      <c r="E222" s="19"/>
      <c r="F222" s="15"/>
      <c r="G222" s="15"/>
    </row>
    <row r="223" spans="1:7">
      <c r="A223" s="15">
        <v>14105434</v>
      </c>
      <c r="B223" s="15" t="s">
        <v>419</v>
      </c>
      <c r="C223" s="19" t="s">
        <v>1167</v>
      </c>
      <c r="D223" s="21">
        <v>1</v>
      </c>
      <c r="E223" s="19"/>
      <c r="F223" s="15"/>
      <c r="G223" s="15"/>
    </row>
    <row r="224" spans="1:7">
      <c r="A224" s="15">
        <v>14105433</v>
      </c>
      <c r="B224" s="15" t="s">
        <v>420</v>
      </c>
      <c r="C224" s="19" t="s">
        <v>1167</v>
      </c>
      <c r="D224" s="21">
        <v>1</v>
      </c>
      <c r="E224" s="19"/>
      <c r="F224" s="15"/>
      <c r="G224" s="15"/>
    </row>
    <row r="225" spans="1:7">
      <c r="A225" s="15">
        <v>14000029</v>
      </c>
      <c r="B225" s="15" t="s">
        <v>421</v>
      </c>
      <c r="C225" s="19" t="s">
        <v>1167</v>
      </c>
      <c r="D225" s="21">
        <v>1</v>
      </c>
      <c r="E225" s="19"/>
      <c r="F225" s="15"/>
      <c r="G225" s="15"/>
    </row>
    <row r="226" spans="1:7">
      <c r="A226" s="26">
        <v>14000087</v>
      </c>
      <c r="B226" s="24" t="s">
        <v>422</v>
      </c>
      <c r="C226" s="19" t="s">
        <v>1167</v>
      </c>
      <c r="D226" s="21">
        <v>2</v>
      </c>
      <c r="E226" s="19"/>
      <c r="F226" s="15"/>
      <c r="G226" s="15"/>
    </row>
    <row r="227" spans="1:7">
      <c r="A227" s="15">
        <v>14000089</v>
      </c>
      <c r="B227" s="15" t="s">
        <v>423</v>
      </c>
      <c r="C227" s="19" t="s">
        <v>1167</v>
      </c>
      <c r="D227" s="21">
        <v>1</v>
      </c>
      <c r="E227" s="19"/>
      <c r="F227" s="15"/>
      <c r="G227" s="15"/>
    </row>
    <row r="228" spans="1:7">
      <c r="A228" s="22">
        <v>11853052</v>
      </c>
      <c r="B228" s="24" t="s">
        <v>659</v>
      </c>
      <c r="C228" s="19" t="s">
        <v>7</v>
      </c>
      <c r="D228" s="21">
        <v>3.0012000000000003</v>
      </c>
      <c r="E228" s="19"/>
      <c r="F228" s="15"/>
      <c r="G228" s="15"/>
    </row>
    <row r="229" spans="1:7">
      <c r="A229" s="15">
        <v>11853050</v>
      </c>
      <c r="B229" s="15" t="s">
        <v>660</v>
      </c>
      <c r="C229" s="19" t="s">
        <v>7</v>
      </c>
      <c r="D229" s="21">
        <v>1</v>
      </c>
      <c r="E229" s="19"/>
      <c r="F229" s="15"/>
      <c r="G229" s="15"/>
    </row>
    <row r="230" spans="1:7">
      <c r="A230" s="23">
        <v>11853048</v>
      </c>
      <c r="B230" s="24" t="s">
        <v>661</v>
      </c>
      <c r="C230" s="19" t="s">
        <v>7</v>
      </c>
      <c r="D230" s="21">
        <v>2.0007999999999999</v>
      </c>
      <c r="E230" s="19"/>
      <c r="F230" s="15"/>
      <c r="G230" s="15"/>
    </row>
    <row r="231" spans="1:7">
      <c r="A231" s="15">
        <v>11853046</v>
      </c>
      <c r="B231" s="15" t="s">
        <v>662</v>
      </c>
      <c r="C231" s="19" t="s">
        <v>7</v>
      </c>
      <c r="D231" s="21">
        <v>1</v>
      </c>
      <c r="E231" s="19"/>
      <c r="F231" s="15"/>
      <c r="G231" s="15"/>
    </row>
    <row r="232" spans="1:7">
      <c r="A232" s="15">
        <v>11853036</v>
      </c>
      <c r="B232" s="15" t="s">
        <v>663</v>
      </c>
      <c r="C232" s="19" t="s">
        <v>7</v>
      </c>
      <c r="D232" s="21">
        <v>1</v>
      </c>
      <c r="E232" s="19"/>
      <c r="F232" s="15"/>
      <c r="G232" s="15"/>
    </row>
    <row r="233" spans="1:7">
      <c r="A233" s="15">
        <v>11853038</v>
      </c>
      <c r="B233" s="15" t="s">
        <v>664</v>
      </c>
      <c r="C233" s="19" t="s">
        <v>7</v>
      </c>
      <c r="D233" s="21">
        <v>1</v>
      </c>
      <c r="E233" s="19"/>
      <c r="F233" s="15"/>
      <c r="G233" s="15"/>
    </row>
    <row r="234" spans="1:7">
      <c r="A234" s="24">
        <v>11853040</v>
      </c>
      <c r="B234" s="24" t="s">
        <v>665</v>
      </c>
      <c r="C234" s="19" t="s">
        <v>7</v>
      </c>
      <c r="D234" s="21">
        <v>5.0019999999999998</v>
      </c>
      <c r="E234" s="19"/>
      <c r="F234" s="15"/>
      <c r="G234" s="15"/>
    </row>
    <row r="235" spans="1:7">
      <c r="A235" s="19">
        <v>11853042</v>
      </c>
      <c r="B235" s="19" t="s">
        <v>666</v>
      </c>
      <c r="C235" s="19" t="s">
        <v>7</v>
      </c>
      <c r="D235" s="21">
        <v>4.0015999999999998</v>
      </c>
      <c r="E235" s="19"/>
      <c r="F235" s="15"/>
      <c r="G235" s="15"/>
    </row>
    <row r="236" spans="1:7">
      <c r="A236" s="19">
        <v>11853044</v>
      </c>
      <c r="B236" s="19" t="s">
        <v>667</v>
      </c>
      <c r="C236" s="19" t="s">
        <v>7</v>
      </c>
      <c r="D236" s="21">
        <v>6.0024000000000006</v>
      </c>
      <c r="E236" s="19"/>
      <c r="F236" s="15"/>
      <c r="G236" s="15"/>
    </row>
    <row r="237" spans="1:7">
      <c r="A237" s="19">
        <v>11542504</v>
      </c>
      <c r="B237" s="19" t="s">
        <v>668</v>
      </c>
      <c r="C237" s="19" t="s">
        <v>7</v>
      </c>
      <c r="D237" s="21">
        <v>7.0028820000000005</v>
      </c>
      <c r="E237" s="19"/>
      <c r="F237" s="15"/>
      <c r="G237" s="15"/>
    </row>
    <row r="238" spans="1:7">
      <c r="A238" s="19">
        <v>11542503</v>
      </c>
      <c r="B238" s="19" t="s">
        <v>669</v>
      </c>
      <c r="C238" s="19" t="s">
        <v>7</v>
      </c>
      <c r="D238" s="21">
        <v>6.0023999999999997</v>
      </c>
      <c r="E238" s="19"/>
      <c r="F238" s="15"/>
      <c r="G238" s="15"/>
    </row>
    <row r="239" spans="1:7">
      <c r="A239" s="19">
        <v>11542505</v>
      </c>
      <c r="B239" s="19" t="s">
        <v>670</v>
      </c>
      <c r="C239" s="19" t="s">
        <v>7</v>
      </c>
      <c r="D239" s="21">
        <v>6.0024000000000006</v>
      </c>
      <c r="E239" s="19"/>
      <c r="F239" s="15"/>
      <c r="G239" s="15"/>
    </row>
    <row r="240" spans="1:7">
      <c r="A240" s="19">
        <v>11542506</v>
      </c>
      <c r="B240" s="19" t="s">
        <v>671</v>
      </c>
      <c r="C240" s="19" t="s">
        <v>7</v>
      </c>
      <c r="D240" s="21">
        <v>3.0011999999999999</v>
      </c>
      <c r="E240" s="19"/>
      <c r="F240" s="15"/>
      <c r="G240" s="15"/>
    </row>
    <row r="241" spans="1:7">
      <c r="A241" s="19">
        <v>11853034</v>
      </c>
      <c r="B241" s="19" t="s">
        <v>672</v>
      </c>
      <c r="C241" s="19" t="s">
        <v>7</v>
      </c>
      <c r="D241" s="21">
        <v>5.0019999999999998</v>
      </c>
      <c r="E241" s="19"/>
      <c r="F241" s="15"/>
      <c r="G241" s="15"/>
    </row>
    <row r="242" spans="1:7">
      <c r="A242" s="19">
        <v>11853032</v>
      </c>
      <c r="B242" s="19" t="s">
        <v>673</v>
      </c>
      <c r="C242" s="19" t="s">
        <v>7</v>
      </c>
      <c r="D242" s="21">
        <v>3.0011999999999999</v>
      </c>
      <c r="E242" s="19"/>
      <c r="F242" s="15"/>
      <c r="G242" s="15"/>
    </row>
    <row r="243" spans="1:7">
      <c r="A243" s="19">
        <v>11853020</v>
      </c>
      <c r="B243" s="19" t="s">
        <v>674</v>
      </c>
      <c r="C243" s="19" t="s">
        <v>7</v>
      </c>
      <c r="D243" s="21">
        <v>10.003672</v>
      </c>
      <c r="E243" s="19"/>
      <c r="F243" s="15"/>
      <c r="G243" s="15"/>
    </row>
    <row r="244" spans="1:7">
      <c r="A244" s="19">
        <v>11853022</v>
      </c>
      <c r="B244" s="19" t="s">
        <v>675</v>
      </c>
      <c r="C244" s="19" t="s">
        <v>7</v>
      </c>
      <c r="D244" s="21">
        <v>6.0024000000000006</v>
      </c>
      <c r="E244" s="19"/>
      <c r="F244" s="15"/>
      <c r="G244" s="15"/>
    </row>
    <row r="245" spans="1:7">
      <c r="A245" s="19">
        <v>11853024</v>
      </c>
      <c r="B245" s="19" t="s">
        <v>676</v>
      </c>
      <c r="C245" s="19" t="s">
        <v>7</v>
      </c>
      <c r="D245" s="21">
        <v>13.005199999999999</v>
      </c>
      <c r="E245" s="19"/>
      <c r="F245" s="15"/>
      <c r="G245" s="15"/>
    </row>
    <row r="246" spans="1:7">
      <c r="A246" s="19">
        <v>11853026</v>
      </c>
      <c r="B246" s="19" t="s">
        <v>677</v>
      </c>
      <c r="C246" s="19" t="s">
        <v>7</v>
      </c>
      <c r="D246" s="21">
        <v>5.0019999999999998</v>
      </c>
      <c r="E246" s="19"/>
      <c r="F246" s="15"/>
      <c r="G246" s="15"/>
    </row>
    <row r="247" spans="1:7">
      <c r="A247" s="22">
        <v>11853028</v>
      </c>
      <c r="B247" s="19" t="s">
        <v>678</v>
      </c>
      <c r="C247" s="19" t="s">
        <v>7</v>
      </c>
      <c r="D247" s="21">
        <v>4.0015999999999998</v>
      </c>
      <c r="E247" s="19"/>
      <c r="F247" s="15"/>
      <c r="G247" s="15"/>
    </row>
    <row r="248" spans="1:7">
      <c r="A248" s="15">
        <v>11853030</v>
      </c>
      <c r="B248" s="15" t="s">
        <v>679</v>
      </c>
      <c r="C248" s="19" t="s">
        <v>7</v>
      </c>
      <c r="D248" s="21">
        <v>1</v>
      </c>
      <c r="E248" s="19"/>
      <c r="F248" s="15"/>
      <c r="G248" s="15"/>
    </row>
    <row r="249" spans="1:7">
      <c r="A249" s="24">
        <v>11853018</v>
      </c>
      <c r="B249" s="24" t="s">
        <v>680</v>
      </c>
      <c r="C249" s="19" t="s">
        <v>7</v>
      </c>
      <c r="D249" s="21">
        <v>2.0007999999999999</v>
      </c>
      <c r="E249" s="19"/>
      <c r="F249" s="15"/>
      <c r="G249" s="15"/>
    </row>
    <row r="250" spans="1:7">
      <c r="A250" s="19">
        <v>11853016</v>
      </c>
      <c r="B250" s="19" t="s">
        <v>681</v>
      </c>
      <c r="C250" s="19" t="s">
        <v>7</v>
      </c>
      <c r="D250" s="21">
        <v>12.996992000000001</v>
      </c>
      <c r="E250" s="19"/>
      <c r="F250" s="15"/>
      <c r="G250" s="15"/>
    </row>
    <row r="251" spans="1:7">
      <c r="A251" s="19">
        <v>11853014</v>
      </c>
      <c r="B251" s="19" t="s">
        <v>682</v>
      </c>
      <c r="C251" s="19" t="s">
        <v>7</v>
      </c>
      <c r="D251" s="21">
        <v>2.0007999999999999</v>
      </c>
      <c r="E251" s="19"/>
      <c r="F251" s="15"/>
      <c r="G251" s="15"/>
    </row>
    <row r="252" spans="1:7">
      <c r="A252" s="19">
        <v>11853012</v>
      </c>
      <c r="B252" s="19" t="s">
        <v>683</v>
      </c>
      <c r="C252" s="19" t="s">
        <v>7</v>
      </c>
      <c r="D252" s="21">
        <v>3.0011999999999999</v>
      </c>
      <c r="E252" s="19"/>
      <c r="F252" s="15"/>
      <c r="G252" s="15"/>
    </row>
    <row r="253" spans="1:7">
      <c r="A253" s="19">
        <v>11853010</v>
      </c>
      <c r="B253" s="19" t="s">
        <v>684</v>
      </c>
      <c r="C253" s="19" t="s">
        <v>7</v>
      </c>
      <c r="D253" s="21">
        <v>4.0016819999999997</v>
      </c>
      <c r="E253" s="19"/>
      <c r="F253" s="15"/>
      <c r="G253" s="15"/>
    </row>
    <row r="254" spans="1:7">
      <c r="A254" s="19">
        <v>11853008</v>
      </c>
      <c r="B254" s="19" t="s">
        <v>685</v>
      </c>
      <c r="C254" s="19" t="s">
        <v>7</v>
      </c>
      <c r="D254" s="21">
        <v>3.0011999999999999</v>
      </c>
      <c r="E254" s="19"/>
      <c r="F254" s="15"/>
      <c r="G254" s="15"/>
    </row>
    <row r="255" spans="1:7">
      <c r="A255" s="22">
        <v>11853206</v>
      </c>
      <c r="B255" s="19" t="s">
        <v>686</v>
      </c>
      <c r="C255" s="19" t="s">
        <v>7</v>
      </c>
      <c r="D255" s="21">
        <v>2.0007999999999999</v>
      </c>
      <c r="E255" s="19"/>
      <c r="F255" s="15"/>
      <c r="G255" s="15"/>
    </row>
    <row r="256" spans="1:7">
      <c r="A256" s="15">
        <v>11853205</v>
      </c>
      <c r="B256" s="15" t="s">
        <v>687</v>
      </c>
      <c r="C256" s="19" t="s">
        <v>7</v>
      </c>
      <c r="D256" s="21">
        <v>1</v>
      </c>
      <c r="E256" s="19"/>
      <c r="F256" s="15"/>
      <c r="G256" s="15"/>
    </row>
    <row r="257" spans="1:7">
      <c r="A257" s="15">
        <v>11853225</v>
      </c>
      <c r="B257" s="15" t="s">
        <v>688</v>
      </c>
      <c r="C257" s="19" t="s">
        <v>7</v>
      </c>
      <c r="D257" s="21">
        <v>1</v>
      </c>
      <c r="E257" s="19"/>
      <c r="F257" s="15"/>
      <c r="G257" s="15"/>
    </row>
    <row r="258" spans="1:7">
      <c r="A258" s="15">
        <v>11853226</v>
      </c>
      <c r="B258" s="15" t="s">
        <v>689</v>
      </c>
      <c r="C258" s="19" t="s">
        <v>7</v>
      </c>
      <c r="D258" s="21">
        <v>1</v>
      </c>
      <c r="E258" s="19"/>
      <c r="F258" s="15"/>
      <c r="G258" s="15"/>
    </row>
    <row r="259" spans="1:7">
      <c r="A259" s="24">
        <v>11853210</v>
      </c>
      <c r="B259" s="19" t="s">
        <v>690</v>
      </c>
      <c r="C259" s="19" t="s">
        <v>7</v>
      </c>
      <c r="D259" s="21">
        <v>4.0015999999999998</v>
      </c>
      <c r="E259" s="19"/>
      <c r="F259" s="15"/>
      <c r="G259" s="15"/>
    </row>
    <row r="260" spans="1:7">
      <c r="A260" s="22">
        <v>11853211</v>
      </c>
      <c r="B260" s="19" t="s">
        <v>691</v>
      </c>
      <c r="C260" s="19" t="s">
        <v>7</v>
      </c>
      <c r="D260" s="21">
        <v>3.0012000000000003</v>
      </c>
      <c r="E260" s="19"/>
      <c r="F260" s="15"/>
      <c r="G260" s="15"/>
    </row>
    <row r="261" spans="1:7">
      <c r="A261" s="15">
        <v>11853212</v>
      </c>
      <c r="B261" s="15" t="s">
        <v>692</v>
      </c>
      <c r="C261" s="19" t="s">
        <v>7</v>
      </c>
      <c r="D261" s="21">
        <v>1</v>
      </c>
      <c r="E261" s="19"/>
      <c r="F261" s="15"/>
      <c r="G261" s="15"/>
    </row>
    <row r="262" spans="1:7">
      <c r="A262" s="15">
        <v>11853213</v>
      </c>
      <c r="B262" s="15" t="s">
        <v>693</v>
      </c>
      <c r="C262" s="19" t="s">
        <v>7</v>
      </c>
      <c r="D262" s="21">
        <v>1</v>
      </c>
      <c r="E262" s="19"/>
      <c r="F262" s="15"/>
      <c r="G262" s="15"/>
    </row>
    <row r="263" spans="1:7">
      <c r="A263" s="24">
        <v>14190501</v>
      </c>
      <c r="B263" s="19" t="s">
        <v>694</v>
      </c>
      <c r="C263" s="19" t="s">
        <v>7</v>
      </c>
      <c r="D263" s="21">
        <v>21.008645999999999</v>
      </c>
      <c r="E263" s="19"/>
      <c r="F263" s="15"/>
      <c r="G263" s="15"/>
    </row>
    <row r="264" spans="1:7">
      <c r="A264" s="19">
        <v>14190601</v>
      </c>
      <c r="B264" s="19" t="s">
        <v>695</v>
      </c>
      <c r="C264" s="19" t="s">
        <v>7</v>
      </c>
      <c r="D264" s="21">
        <v>11.998699999999999</v>
      </c>
      <c r="E264" s="19"/>
      <c r="F264" s="15"/>
      <c r="G264" s="15"/>
    </row>
    <row r="265" spans="1:7">
      <c r="A265" s="19">
        <v>14190751</v>
      </c>
      <c r="B265" s="19" t="s">
        <v>696</v>
      </c>
      <c r="C265" s="19" t="s">
        <v>7</v>
      </c>
      <c r="D265" s="21">
        <v>11.000221999999999</v>
      </c>
      <c r="E265" s="19"/>
      <c r="F265" s="15"/>
      <c r="G265" s="15"/>
    </row>
    <row r="266" spans="1:7">
      <c r="A266" s="19">
        <v>14190801</v>
      </c>
      <c r="B266" s="19" t="s">
        <v>697</v>
      </c>
      <c r="C266" s="19" t="s">
        <v>7</v>
      </c>
      <c r="D266" s="21">
        <v>10.000547000000001</v>
      </c>
      <c r="E266" s="19"/>
      <c r="F266" s="15"/>
      <c r="G266" s="15"/>
    </row>
    <row r="267" spans="1:7">
      <c r="A267" s="19">
        <v>14190701</v>
      </c>
      <c r="B267" s="19" t="s">
        <v>698</v>
      </c>
      <c r="C267" s="19" t="s">
        <v>7</v>
      </c>
      <c r="D267" s="21">
        <v>59.023600000000002</v>
      </c>
      <c r="E267" s="19"/>
      <c r="F267" s="15"/>
      <c r="G267" s="15"/>
    </row>
    <row r="268" spans="1:7">
      <c r="A268" s="19">
        <v>14190351</v>
      </c>
      <c r="B268" s="19" t="s">
        <v>699</v>
      </c>
      <c r="C268" s="19" t="s">
        <v>7</v>
      </c>
      <c r="D268" s="21">
        <v>16.006399999999999</v>
      </c>
      <c r="E268" s="19"/>
      <c r="F268" s="15"/>
      <c r="G268" s="15"/>
    </row>
    <row r="269" spans="1:7">
      <c r="A269" s="19">
        <v>14190856</v>
      </c>
      <c r="B269" s="19" t="s">
        <v>700</v>
      </c>
      <c r="C269" s="19" t="s">
        <v>7</v>
      </c>
      <c r="D269" s="21">
        <v>13.0052</v>
      </c>
      <c r="E269" s="19"/>
      <c r="F269" s="15"/>
      <c r="G269" s="15"/>
    </row>
    <row r="270" spans="1:7">
      <c r="A270" s="19">
        <v>14190840</v>
      </c>
      <c r="B270" s="19" t="s">
        <v>701</v>
      </c>
      <c r="C270" s="19" t="s">
        <v>7</v>
      </c>
      <c r="D270" s="21">
        <v>9.0037639999999985</v>
      </c>
      <c r="E270" s="19"/>
      <c r="F270" s="15"/>
      <c r="G270" s="15"/>
    </row>
    <row r="271" spans="1:7">
      <c r="A271" s="22">
        <v>14190830</v>
      </c>
      <c r="B271" s="19" t="s">
        <v>702</v>
      </c>
      <c r="C271" s="19" t="s">
        <v>7</v>
      </c>
      <c r="D271" s="21">
        <v>9.0036000000000005</v>
      </c>
      <c r="E271" s="19"/>
      <c r="F271" s="15"/>
      <c r="G271" s="15"/>
    </row>
    <row r="272" spans="1:7">
      <c r="A272" s="15">
        <v>14501112</v>
      </c>
      <c r="B272" s="15" t="s">
        <v>703</v>
      </c>
      <c r="C272" s="19" t="s">
        <v>7</v>
      </c>
      <c r="D272" s="21">
        <v>1</v>
      </c>
      <c r="E272" s="19"/>
      <c r="F272" s="15"/>
      <c r="G272" s="15"/>
    </row>
    <row r="273" spans="1:7">
      <c r="A273" s="15">
        <v>14501161</v>
      </c>
      <c r="B273" s="15" t="s">
        <v>704</v>
      </c>
      <c r="C273" s="19" t="s">
        <v>7</v>
      </c>
      <c r="D273" s="21">
        <v>1</v>
      </c>
      <c r="E273" s="19"/>
      <c r="F273" s="15"/>
      <c r="G273" s="15"/>
    </row>
    <row r="274" spans="1:7">
      <c r="A274" s="23">
        <v>14501063</v>
      </c>
      <c r="B274" s="19" t="s">
        <v>705</v>
      </c>
      <c r="C274" s="19" t="s">
        <v>7</v>
      </c>
      <c r="D274" s="21">
        <v>4.0015999999999998</v>
      </c>
      <c r="E274" s="19"/>
      <c r="F274" s="15"/>
      <c r="G274" s="15"/>
    </row>
    <row r="275" spans="1:7">
      <c r="A275" s="15">
        <v>14501079</v>
      </c>
      <c r="B275" s="15" t="s">
        <v>706</v>
      </c>
      <c r="C275" s="19" t="s">
        <v>7</v>
      </c>
      <c r="D275" s="21">
        <v>1</v>
      </c>
      <c r="E275" s="19"/>
      <c r="F275" s="15"/>
      <c r="G275" s="15"/>
    </row>
    <row r="276" spans="1:7">
      <c r="A276" s="15">
        <v>14501085</v>
      </c>
      <c r="B276" s="15" t="s">
        <v>707</v>
      </c>
      <c r="C276" s="19" t="s">
        <v>7</v>
      </c>
      <c r="D276" s="21">
        <v>1</v>
      </c>
      <c r="E276" s="19"/>
      <c r="F276" s="15"/>
      <c r="G276" s="15"/>
    </row>
    <row r="277" spans="1:7">
      <c r="A277" s="24">
        <v>14505701</v>
      </c>
      <c r="B277" s="19" t="s">
        <v>708</v>
      </c>
      <c r="C277" s="19" t="s">
        <v>7</v>
      </c>
      <c r="D277" s="21">
        <v>21.995574999999999</v>
      </c>
      <c r="E277" s="19"/>
      <c r="F277" s="15"/>
      <c r="G277" s="15"/>
    </row>
    <row r="278" spans="1:7">
      <c r="A278" s="19">
        <v>14505751</v>
      </c>
      <c r="B278" s="19" t="s">
        <v>709</v>
      </c>
      <c r="C278" s="19" t="s">
        <v>7</v>
      </c>
      <c r="D278" s="21">
        <v>27.00131</v>
      </c>
      <c r="E278" s="19"/>
      <c r="F278" s="15"/>
      <c r="G278" s="15"/>
    </row>
    <row r="279" spans="1:7">
      <c r="A279" s="19">
        <v>14505821</v>
      </c>
      <c r="B279" s="19" t="s">
        <v>710</v>
      </c>
      <c r="C279" s="19" t="s">
        <v>7</v>
      </c>
      <c r="D279" s="21">
        <v>17.997546</v>
      </c>
      <c r="E279" s="19"/>
      <c r="F279" s="15"/>
      <c r="G279" s="15"/>
    </row>
    <row r="280" spans="1:7">
      <c r="A280" s="19">
        <v>14505601</v>
      </c>
      <c r="B280" s="19" t="s">
        <v>711</v>
      </c>
      <c r="C280" s="19" t="s">
        <v>7</v>
      </c>
      <c r="D280" s="21">
        <v>11.996672999999999</v>
      </c>
      <c r="E280" s="19"/>
      <c r="F280" s="15"/>
      <c r="G280" s="15"/>
    </row>
    <row r="281" spans="1:7">
      <c r="A281" s="19">
        <v>14505351</v>
      </c>
      <c r="B281" s="19" t="s">
        <v>712</v>
      </c>
      <c r="C281" s="19" t="s">
        <v>7</v>
      </c>
      <c r="D281" s="21">
        <v>27.010390000000001</v>
      </c>
      <c r="E281" s="19"/>
      <c r="F281" s="15"/>
      <c r="G281" s="15"/>
    </row>
    <row r="282" spans="1:7">
      <c r="A282" s="19">
        <v>14505801</v>
      </c>
      <c r="B282" s="19" t="s">
        <v>713</v>
      </c>
      <c r="C282" s="19" t="s">
        <v>7</v>
      </c>
      <c r="D282" s="21">
        <v>19.998239999999999</v>
      </c>
      <c r="E282" s="19"/>
      <c r="F282" s="15"/>
      <c r="G282" s="15"/>
    </row>
    <row r="283" spans="1:7">
      <c r="A283" s="19">
        <v>14505501</v>
      </c>
      <c r="B283" s="19" t="s">
        <v>714</v>
      </c>
      <c r="C283" s="19" t="s">
        <v>7</v>
      </c>
      <c r="D283" s="21">
        <v>12.999162</v>
      </c>
      <c r="E283" s="19"/>
      <c r="F283" s="15"/>
      <c r="G283" s="15"/>
    </row>
    <row r="284" spans="1:7">
      <c r="A284" s="19">
        <v>14505201</v>
      </c>
      <c r="B284" s="19" t="s">
        <v>715</v>
      </c>
      <c r="C284" s="19" t="s">
        <v>7</v>
      </c>
      <c r="D284" s="21">
        <v>21.008399999999998</v>
      </c>
      <c r="E284" s="19"/>
      <c r="F284" s="15"/>
      <c r="G284" s="15"/>
    </row>
    <row r="285" spans="1:7">
      <c r="A285" s="19">
        <v>14505840</v>
      </c>
      <c r="B285" s="19" t="s">
        <v>716</v>
      </c>
      <c r="C285" s="19" t="s">
        <v>7</v>
      </c>
      <c r="D285" s="21">
        <v>6.0023999999999997</v>
      </c>
      <c r="E285" s="19"/>
      <c r="F285" s="15"/>
      <c r="G285" s="15"/>
    </row>
    <row r="286" spans="1:7">
      <c r="A286" s="19">
        <v>14901351</v>
      </c>
      <c r="B286" s="19" t="s">
        <v>717</v>
      </c>
      <c r="C286" s="19" t="s">
        <v>7</v>
      </c>
      <c r="D286" s="21">
        <v>59.994984000000002</v>
      </c>
      <c r="E286" s="19"/>
      <c r="F286" s="15"/>
      <c r="G286" s="15"/>
    </row>
    <row r="287" spans="1:7">
      <c r="A287" s="19">
        <v>14505830</v>
      </c>
      <c r="B287" s="19" t="s">
        <v>718</v>
      </c>
      <c r="C287" s="19" t="s">
        <v>7</v>
      </c>
      <c r="D287" s="21">
        <v>18.007200000000001</v>
      </c>
      <c r="E287" s="19"/>
      <c r="F287" s="15"/>
      <c r="G287" s="15"/>
    </row>
    <row r="288" spans="1:7">
      <c r="A288" s="22">
        <v>14901251</v>
      </c>
      <c r="B288" s="19" t="s">
        <v>719</v>
      </c>
      <c r="C288" s="19" t="s">
        <v>7</v>
      </c>
      <c r="D288" s="21">
        <v>30.012246000000005</v>
      </c>
      <c r="E288" s="19"/>
      <c r="F288" s="15"/>
      <c r="G288" s="15"/>
    </row>
    <row r="289" spans="1:7">
      <c r="A289" s="15">
        <v>14901151</v>
      </c>
      <c r="B289" s="15" t="s">
        <v>720</v>
      </c>
      <c r="C289" s="19" t="s">
        <v>7</v>
      </c>
      <c r="D289" s="21">
        <v>1</v>
      </c>
      <c r="E289" s="19"/>
      <c r="F289" s="15"/>
      <c r="G289" s="15"/>
    </row>
    <row r="290" spans="1:7">
      <c r="A290" s="23">
        <v>11542501</v>
      </c>
      <c r="B290" s="24" t="s">
        <v>721</v>
      </c>
      <c r="C290" s="19" t="s">
        <v>7</v>
      </c>
      <c r="D290" s="21">
        <v>6.9984320000000002</v>
      </c>
      <c r="E290" s="19"/>
      <c r="F290" s="15"/>
      <c r="G290" s="15"/>
    </row>
    <row r="291" spans="1:7">
      <c r="A291" s="15">
        <v>11420640</v>
      </c>
      <c r="B291" s="15" t="s">
        <v>722</v>
      </c>
      <c r="C291" s="19" t="s">
        <v>7</v>
      </c>
      <c r="D291" s="21">
        <v>1.0004</v>
      </c>
      <c r="E291" s="19"/>
      <c r="F291" s="15"/>
      <c r="G291" s="15"/>
    </row>
    <row r="292" spans="1:7">
      <c r="A292" s="24">
        <v>11420204</v>
      </c>
      <c r="B292" s="24" t="s">
        <v>723</v>
      </c>
      <c r="C292" s="19" t="s">
        <v>7</v>
      </c>
      <c r="D292" s="21">
        <v>8.0013900000000007</v>
      </c>
      <c r="E292" s="19"/>
      <c r="F292" s="15"/>
      <c r="G292" s="15"/>
    </row>
    <row r="293" spans="1:7">
      <c r="A293" s="19">
        <v>11800130</v>
      </c>
      <c r="B293" s="19" t="s">
        <v>724</v>
      </c>
      <c r="C293" s="19" t="s">
        <v>7</v>
      </c>
      <c r="D293" s="21">
        <v>26.002053</v>
      </c>
      <c r="E293" s="19"/>
      <c r="F293" s="15"/>
      <c r="G293" s="15"/>
    </row>
    <row r="294" spans="1:7">
      <c r="A294" s="19">
        <v>11800120</v>
      </c>
      <c r="B294" s="19" t="s">
        <v>725</v>
      </c>
      <c r="C294" s="19" t="s">
        <v>7</v>
      </c>
      <c r="D294" s="21">
        <v>22.001245000000001</v>
      </c>
      <c r="E294" s="19"/>
      <c r="F294" s="15"/>
      <c r="G294" s="15"/>
    </row>
    <row r="295" spans="1:7">
      <c r="A295" s="22">
        <v>11800110</v>
      </c>
      <c r="B295" s="19" t="s">
        <v>726</v>
      </c>
      <c r="C295" s="19" t="s">
        <v>7</v>
      </c>
      <c r="D295" s="21">
        <v>12.999813</v>
      </c>
      <c r="E295" s="19"/>
      <c r="F295" s="15"/>
      <c r="G295" s="15"/>
    </row>
    <row r="296" spans="1:7">
      <c r="A296" s="24">
        <v>11801005</v>
      </c>
      <c r="B296" s="19" t="s">
        <v>728</v>
      </c>
      <c r="C296" s="19" t="s">
        <v>7</v>
      </c>
      <c r="D296" s="21">
        <v>12.999099999999999</v>
      </c>
      <c r="E296" s="19"/>
      <c r="F296" s="15"/>
      <c r="G296" s="15"/>
    </row>
    <row r="297" spans="1:7">
      <c r="A297" s="19">
        <v>22433236</v>
      </c>
      <c r="B297" s="19" t="s">
        <v>729</v>
      </c>
      <c r="C297" s="19" t="s">
        <v>7</v>
      </c>
      <c r="D297" s="21">
        <v>24.009599999999999</v>
      </c>
      <c r="E297" s="19"/>
      <c r="F297" s="15"/>
      <c r="G297" s="15"/>
    </row>
    <row r="298" spans="1:7">
      <c r="A298" s="19">
        <v>11289058</v>
      </c>
      <c r="B298" s="19" t="s">
        <v>730</v>
      </c>
      <c r="C298" s="19" t="s">
        <v>7</v>
      </c>
      <c r="D298" s="21">
        <v>9.0036000000000005</v>
      </c>
      <c r="E298" s="19"/>
      <c r="F298" s="15"/>
      <c r="G298" s="15"/>
    </row>
    <row r="299" spans="1:7">
      <c r="A299" s="19">
        <v>11289048</v>
      </c>
      <c r="B299" s="19" t="s">
        <v>731</v>
      </c>
      <c r="C299" s="19" t="s">
        <v>7</v>
      </c>
      <c r="D299" s="21">
        <v>84.005753999999996</v>
      </c>
      <c r="E299" s="19"/>
      <c r="F299" s="15"/>
      <c r="G299" s="15"/>
    </row>
    <row r="300" spans="1:7">
      <c r="A300" s="19">
        <v>11220548</v>
      </c>
      <c r="B300" s="19" t="s">
        <v>732</v>
      </c>
      <c r="C300" s="19" t="s">
        <v>7</v>
      </c>
      <c r="D300" s="21">
        <v>30.998784000000004</v>
      </c>
      <c r="E300" s="19"/>
      <c r="F300" s="15"/>
      <c r="G300" s="15"/>
    </row>
    <row r="301" spans="1:7">
      <c r="A301" s="19">
        <v>22433280</v>
      </c>
      <c r="B301" s="19" t="s">
        <v>733</v>
      </c>
      <c r="C301" s="19" t="s">
        <v>7</v>
      </c>
      <c r="D301" s="21">
        <v>29.011763999999999</v>
      </c>
      <c r="E301" s="19"/>
      <c r="F301" s="15"/>
      <c r="G301" s="15"/>
    </row>
    <row r="302" spans="1:7">
      <c r="A302" s="22">
        <v>11002962</v>
      </c>
      <c r="B302" s="19" t="s">
        <v>734</v>
      </c>
      <c r="C302" s="19" t="s">
        <v>6</v>
      </c>
      <c r="D302" s="21">
        <v>38.999600999999998</v>
      </c>
      <c r="E302" s="19"/>
      <c r="F302" s="15"/>
      <c r="G302" s="15"/>
    </row>
    <row r="303" spans="1:7">
      <c r="A303" s="24">
        <v>11289062</v>
      </c>
      <c r="B303" s="19" t="s">
        <v>735</v>
      </c>
      <c r="C303" s="19" t="s">
        <v>7</v>
      </c>
      <c r="D303" s="21">
        <v>10.000848000000001</v>
      </c>
      <c r="E303" s="19"/>
      <c r="F303" s="15"/>
      <c r="G303" s="15"/>
    </row>
    <row r="304" spans="1:7">
      <c r="A304" s="22">
        <v>98000068</v>
      </c>
      <c r="B304" s="19" t="s">
        <v>736</v>
      </c>
      <c r="C304" s="19" t="s">
        <v>6</v>
      </c>
      <c r="D304" s="21">
        <v>46.004990999999997</v>
      </c>
      <c r="E304" s="19"/>
      <c r="F304" s="15"/>
      <c r="G304" s="15"/>
    </row>
    <row r="305" spans="1:7">
      <c r="A305" s="24">
        <v>18302501</v>
      </c>
      <c r="B305" s="19" t="s">
        <v>737</v>
      </c>
      <c r="C305" s="19" t="s">
        <v>7</v>
      </c>
      <c r="D305" s="21">
        <v>163.98377999999997</v>
      </c>
      <c r="E305" s="19"/>
      <c r="F305" s="15"/>
      <c r="G305" s="15"/>
    </row>
    <row r="306" spans="1:7">
      <c r="A306" s="19">
        <v>22433110</v>
      </c>
      <c r="B306" s="19" t="s">
        <v>738</v>
      </c>
      <c r="C306" s="19" t="s">
        <v>7</v>
      </c>
      <c r="D306" s="21">
        <v>200</v>
      </c>
      <c r="E306" s="19"/>
      <c r="F306" s="15"/>
      <c r="G306" s="15"/>
    </row>
    <row r="307" spans="1:7">
      <c r="A307" s="19">
        <v>11289068</v>
      </c>
      <c r="B307" s="19" t="s">
        <v>739</v>
      </c>
      <c r="C307" s="19" t="s">
        <v>7</v>
      </c>
      <c r="D307" s="21">
        <v>12.004800000000001</v>
      </c>
      <c r="E307" s="19"/>
      <c r="F307" s="15"/>
      <c r="G307" s="15"/>
    </row>
    <row r="308" spans="1:7">
      <c r="A308" s="19">
        <v>15000002</v>
      </c>
      <c r="B308" s="19" t="s">
        <v>740</v>
      </c>
      <c r="C308" s="19" t="s">
        <v>6</v>
      </c>
      <c r="D308" s="21">
        <v>10.004</v>
      </c>
      <c r="E308" s="19"/>
      <c r="F308" s="15"/>
      <c r="G308" s="15"/>
    </row>
    <row r="309" spans="1:7">
      <c r="A309" s="19">
        <v>50050003</v>
      </c>
      <c r="B309" s="19" t="s">
        <v>741</v>
      </c>
      <c r="C309" s="19" t="s">
        <v>7</v>
      </c>
      <c r="D309" s="21">
        <v>8.0031999999999996</v>
      </c>
      <c r="E309" s="19"/>
      <c r="F309" s="15"/>
      <c r="G309" s="15"/>
    </row>
    <row r="310" spans="1:7">
      <c r="A310" s="22">
        <v>50050002</v>
      </c>
      <c r="B310" s="19" t="s">
        <v>742</v>
      </c>
      <c r="C310" s="19" t="s">
        <v>7</v>
      </c>
      <c r="D310" s="21">
        <v>17.006800000000002</v>
      </c>
      <c r="E310" s="19"/>
      <c r="F310" s="15"/>
      <c r="G310" s="15"/>
    </row>
    <row r="311" spans="1:7">
      <c r="A311" s="15">
        <v>50000012</v>
      </c>
      <c r="B311" s="15" t="s">
        <v>743</v>
      </c>
      <c r="C311" s="19" t="s">
        <v>6</v>
      </c>
      <c r="D311" s="21">
        <v>1</v>
      </c>
      <c r="E311" s="19"/>
      <c r="F311" s="15"/>
      <c r="G311" s="15"/>
    </row>
    <row r="312" spans="1:7">
      <c r="A312" s="23">
        <v>15000001</v>
      </c>
      <c r="B312" s="24" t="s">
        <v>744</v>
      </c>
      <c r="C312" s="19" t="s">
        <v>6</v>
      </c>
      <c r="D312" s="21">
        <v>6.0023179999999998</v>
      </c>
      <c r="E312" s="19"/>
      <c r="F312" s="15"/>
      <c r="G312" s="15"/>
    </row>
    <row r="313" spans="1:7">
      <c r="A313" s="15">
        <v>50000011</v>
      </c>
      <c r="B313" s="15" t="s">
        <v>745</v>
      </c>
      <c r="C313" s="19" t="s">
        <v>6</v>
      </c>
      <c r="D313" s="21">
        <v>1</v>
      </c>
      <c r="E313" s="19"/>
      <c r="F313" s="15"/>
      <c r="G313" s="15"/>
    </row>
    <row r="314" spans="1:7">
      <c r="A314" s="24">
        <v>50050001</v>
      </c>
      <c r="B314" s="24" t="s">
        <v>746</v>
      </c>
      <c r="C314" s="19" t="s">
        <v>7</v>
      </c>
      <c r="D314" s="21">
        <v>9.0036000000000005</v>
      </c>
      <c r="E314" s="19"/>
      <c r="F314" s="15"/>
      <c r="G314" s="15"/>
    </row>
    <row r="315" spans="1:7">
      <c r="A315" s="22">
        <v>50000009</v>
      </c>
      <c r="B315" s="19" t="s">
        <v>747</v>
      </c>
      <c r="C315" s="19" t="s">
        <v>6</v>
      </c>
      <c r="D315" s="21">
        <v>4.0015999999999998</v>
      </c>
      <c r="E315" s="19"/>
      <c r="F315" s="15"/>
      <c r="G315" s="15"/>
    </row>
    <row r="316" spans="1:7">
      <c r="A316" s="15">
        <v>62000075</v>
      </c>
      <c r="B316" s="15" t="s">
        <v>748</v>
      </c>
      <c r="C316" s="19" t="s">
        <v>6</v>
      </c>
      <c r="D316" s="21">
        <v>1</v>
      </c>
      <c r="E316" s="19"/>
      <c r="F316" s="15"/>
      <c r="G316" s="15"/>
    </row>
    <row r="317" spans="1:7">
      <c r="A317" s="15">
        <v>62000076</v>
      </c>
      <c r="B317" s="15" t="s">
        <v>749</v>
      </c>
      <c r="C317" s="19" t="s">
        <v>6</v>
      </c>
      <c r="D317" s="21">
        <v>1</v>
      </c>
      <c r="E317" s="19"/>
      <c r="F317" s="15"/>
      <c r="G317" s="15"/>
    </row>
    <row r="318" spans="1:7">
      <c r="A318" s="15">
        <v>62000077</v>
      </c>
      <c r="B318" s="15" t="s">
        <v>750</v>
      </c>
      <c r="C318" s="19" t="s">
        <v>6</v>
      </c>
      <c r="D318" s="21">
        <v>1</v>
      </c>
      <c r="E318" s="19"/>
      <c r="F318" s="15"/>
      <c r="G318" s="15"/>
    </row>
    <row r="319" spans="1:7">
      <c r="A319" s="15">
        <v>62000074</v>
      </c>
      <c r="B319" s="15" t="s">
        <v>751</v>
      </c>
      <c r="C319" s="19" t="s">
        <v>6</v>
      </c>
      <c r="D319" s="21">
        <v>1</v>
      </c>
      <c r="E319" s="19"/>
      <c r="F319" s="15"/>
      <c r="G319" s="15"/>
    </row>
    <row r="320" spans="1:7">
      <c r="A320" s="15">
        <v>62000078</v>
      </c>
      <c r="B320" s="15" t="s">
        <v>752</v>
      </c>
      <c r="C320" s="19" t="s">
        <v>6</v>
      </c>
      <c r="D320" s="21">
        <v>1</v>
      </c>
      <c r="E320" s="19"/>
      <c r="F320" s="15"/>
      <c r="G320" s="15"/>
    </row>
    <row r="321" spans="1:7">
      <c r="A321" s="15">
        <v>18304003</v>
      </c>
      <c r="B321" s="15" t="s">
        <v>753</v>
      </c>
      <c r="C321" s="19" t="s">
        <v>7</v>
      </c>
      <c r="D321" s="21">
        <v>1</v>
      </c>
      <c r="E321" s="19"/>
      <c r="F321" s="15"/>
      <c r="G321" s="15"/>
    </row>
    <row r="322" spans="1:7">
      <c r="A322" s="15">
        <v>14505842</v>
      </c>
      <c r="B322" s="15" t="s">
        <v>754</v>
      </c>
      <c r="C322" s="19" t="s">
        <v>7</v>
      </c>
      <c r="D322" s="21">
        <v>1.0004</v>
      </c>
      <c r="E322" s="19"/>
      <c r="F322" s="15"/>
      <c r="G322" s="15"/>
    </row>
    <row r="323" spans="1:7">
      <c r="A323" s="15">
        <v>14505843</v>
      </c>
      <c r="B323" s="15" t="s">
        <v>755</v>
      </c>
      <c r="C323" s="19" t="s">
        <v>7</v>
      </c>
      <c r="D323" s="21">
        <v>1</v>
      </c>
      <c r="E323" s="19"/>
      <c r="F323" s="15"/>
      <c r="G323" s="15"/>
    </row>
    <row r="324" spans="1:7">
      <c r="A324" s="15">
        <v>18304001</v>
      </c>
      <c r="B324" s="15" t="s">
        <v>756</v>
      </c>
      <c r="C324" s="19" t="s">
        <v>7</v>
      </c>
      <c r="D324" s="21">
        <v>1.0004</v>
      </c>
      <c r="E324" s="19"/>
      <c r="F324" s="15"/>
      <c r="G324" s="15"/>
    </row>
    <row r="325" spans="1:7">
      <c r="A325" s="23">
        <v>11281102</v>
      </c>
      <c r="B325" s="24" t="s">
        <v>757</v>
      </c>
      <c r="C325" s="19" t="s">
        <v>7</v>
      </c>
      <c r="D325" s="21">
        <v>2</v>
      </c>
      <c r="E325" s="19"/>
      <c r="F325" s="15"/>
      <c r="G325" s="15"/>
    </row>
    <row r="326" spans="1:7">
      <c r="A326" s="23">
        <v>10322020</v>
      </c>
      <c r="B326" s="19" t="s">
        <v>758</v>
      </c>
      <c r="C326" s="19" t="s">
        <v>7</v>
      </c>
      <c r="D326" s="21">
        <v>2.998812</v>
      </c>
      <c r="E326" s="19"/>
      <c r="F326" s="15"/>
      <c r="G326" s="15"/>
    </row>
    <row r="327" spans="1:7">
      <c r="A327" s="24">
        <v>10000150</v>
      </c>
      <c r="B327" s="19" t="s">
        <v>759</v>
      </c>
      <c r="C327" s="19" t="s">
        <v>6</v>
      </c>
      <c r="D327" s="21">
        <v>7.0027999999999988</v>
      </c>
      <c r="E327" s="19"/>
      <c r="F327" s="15"/>
      <c r="G327" s="15"/>
    </row>
    <row r="328" spans="1:7">
      <c r="A328" s="22">
        <v>58000030</v>
      </c>
      <c r="B328" s="19" t="s">
        <v>760</v>
      </c>
      <c r="C328" s="19" t="s">
        <v>6</v>
      </c>
      <c r="D328" s="21">
        <v>9.9998009999999997</v>
      </c>
      <c r="E328" s="19"/>
      <c r="F328" s="15"/>
      <c r="G328" s="15"/>
    </row>
    <row r="329" spans="1:7">
      <c r="A329" s="24">
        <v>10322090</v>
      </c>
      <c r="B329" s="19" t="s">
        <v>761</v>
      </c>
      <c r="C329" s="19" t="s">
        <v>7</v>
      </c>
      <c r="D329" s="21">
        <v>13.0052</v>
      </c>
      <c r="E329" s="19"/>
      <c r="F329" s="15"/>
      <c r="G329" s="15"/>
    </row>
    <row r="330" spans="1:7">
      <c r="A330" s="19">
        <v>11002924</v>
      </c>
      <c r="B330" s="19" t="s">
        <v>762</v>
      </c>
      <c r="C330" s="19" t="s">
        <v>6</v>
      </c>
      <c r="D330" s="21">
        <v>2.0007999999999999</v>
      </c>
      <c r="E330" s="19"/>
      <c r="F330" s="15"/>
      <c r="G330" s="15"/>
    </row>
    <row r="331" spans="1:7">
      <c r="A331" s="19">
        <v>10000153</v>
      </c>
      <c r="B331" s="19" t="s">
        <v>763</v>
      </c>
      <c r="C331" s="19" t="s">
        <v>6</v>
      </c>
      <c r="D331" s="21">
        <v>11.004318000000001</v>
      </c>
      <c r="E331" s="19"/>
      <c r="F331" s="15"/>
      <c r="G331" s="15"/>
    </row>
    <row r="332" spans="1:7">
      <c r="A332" s="22">
        <v>25201400</v>
      </c>
      <c r="B332" s="19" t="s">
        <v>764</v>
      </c>
      <c r="C332" s="19" t="s">
        <v>7</v>
      </c>
      <c r="D332" s="21">
        <v>4.0015999999999998</v>
      </c>
      <c r="E332" s="19"/>
      <c r="F332" s="15"/>
      <c r="G332" s="15"/>
    </row>
    <row r="333" spans="1:7">
      <c r="A333" s="23">
        <v>10322011</v>
      </c>
      <c r="B333" s="19" t="s">
        <v>765</v>
      </c>
      <c r="C333" s="19" t="s">
        <v>7</v>
      </c>
      <c r="D333" s="21">
        <v>2.0007999999999999</v>
      </c>
      <c r="E333" s="19"/>
      <c r="F333" s="15"/>
      <c r="G333" s="15"/>
    </row>
    <row r="334" spans="1:7">
      <c r="A334" s="24">
        <v>28000003</v>
      </c>
      <c r="B334" s="19" t="s">
        <v>766</v>
      </c>
      <c r="C334" s="19" t="s">
        <v>6</v>
      </c>
      <c r="D334" s="21">
        <v>4.0015999999999998</v>
      </c>
      <c r="E334" s="19"/>
      <c r="F334" s="15"/>
      <c r="G334" s="15"/>
    </row>
    <row r="335" spans="1:7">
      <c r="A335" s="19">
        <v>10322111</v>
      </c>
      <c r="B335" s="19" t="s">
        <v>767</v>
      </c>
      <c r="C335" s="19" t="s">
        <v>7</v>
      </c>
      <c r="D335" s="21">
        <v>8.0031180000000006</v>
      </c>
      <c r="E335" s="19"/>
      <c r="F335" s="15"/>
      <c r="G335" s="15"/>
    </row>
    <row r="336" spans="1:7">
      <c r="A336" s="19">
        <v>25201300</v>
      </c>
      <c r="B336" s="19" t="s">
        <v>768</v>
      </c>
      <c r="C336" s="19" t="s">
        <v>7</v>
      </c>
      <c r="D336" s="21">
        <v>5.9993499999999997</v>
      </c>
      <c r="E336" s="19"/>
      <c r="F336" s="15"/>
      <c r="G336" s="15"/>
    </row>
    <row r="337" spans="1:7">
      <c r="A337" s="19">
        <v>11461230</v>
      </c>
      <c r="B337" s="19" t="s">
        <v>769</v>
      </c>
      <c r="C337" s="19" t="s">
        <v>7</v>
      </c>
      <c r="D337" s="21">
        <v>6.0023999999999997</v>
      </c>
      <c r="E337" s="19"/>
      <c r="F337" s="15"/>
      <c r="G337" s="15"/>
    </row>
    <row r="338" spans="1:7">
      <c r="A338" s="19">
        <v>11401200</v>
      </c>
      <c r="B338" s="19" t="s">
        <v>770</v>
      </c>
      <c r="C338" s="19" t="s">
        <v>7</v>
      </c>
      <c r="D338" s="21">
        <v>3.0011999999999999</v>
      </c>
      <c r="E338" s="19"/>
      <c r="F338" s="15"/>
      <c r="G338" s="15"/>
    </row>
    <row r="339" spans="1:7">
      <c r="A339" s="19">
        <v>10321910</v>
      </c>
      <c r="B339" s="19" t="s">
        <v>771</v>
      </c>
      <c r="C339" s="19" t="s">
        <v>7</v>
      </c>
      <c r="D339" s="21">
        <v>5.0019999999999998</v>
      </c>
      <c r="E339" s="19"/>
      <c r="F339" s="15"/>
      <c r="G339" s="15"/>
    </row>
    <row r="340" spans="1:7">
      <c r="A340" s="19">
        <v>98000072</v>
      </c>
      <c r="B340" s="19" t="s">
        <v>772</v>
      </c>
      <c r="C340" s="19" t="s">
        <v>6</v>
      </c>
      <c r="D340" s="21">
        <v>12.004799999999999</v>
      </c>
      <c r="E340" s="19"/>
      <c r="F340" s="15"/>
      <c r="G340" s="15"/>
    </row>
    <row r="341" spans="1:7">
      <c r="A341" s="19">
        <v>98000073</v>
      </c>
      <c r="B341" s="19" t="s">
        <v>773</v>
      </c>
      <c r="C341" s="19" t="s">
        <v>6</v>
      </c>
      <c r="D341" s="21">
        <v>11.004564</v>
      </c>
      <c r="E341" s="19"/>
      <c r="F341" s="15"/>
      <c r="G341" s="15"/>
    </row>
    <row r="342" spans="1:7">
      <c r="A342" s="22">
        <v>68000013</v>
      </c>
      <c r="B342" s="19" t="s">
        <v>774</v>
      </c>
      <c r="C342" s="19" t="s">
        <v>7</v>
      </c>
      <c r="D342" s="21">
        <v>8.0031999999999996</v>
      </c>
      <c r="E342" s="19"/>
      <c r="F342" s="15"/>
      <c r="G342" s="15"/>
    </row>
    <row r="343" spans="1:7">
      <c r="A343" s="15">
        <v>12000024</v>
      </c>
      <c r="B343" s="15" t="s">
        <v>775</v>
      </c>
      <c r="C343" s="19" t="s">
        <v>6</v>
      </c>
      <c r="D343" s="21">
        <v>1.0004</v>
      </c>
      <c r="E343" s="19"/>
      <c r="F343" s="15"/>
      <c r="G343" s="15"/>
    </row>
    <row r="344" spans="1:7">
      <c r="A344" s="23">
        <v>12000003</v>
      </c>
      <c r="B344" s="24" t="s">
        <v>776</v>
      </c>
      <c r="C344" s="19" t="s">
        <v>6</v>
      </c>
      <c r="D344" s="21">
        <v>18.007200000000001</v>
      </c>
      <c r="E344" s="19"/>
      <c r="F344" s="15"/>
      <c r="G344" s="15"/>
    </row>
    <row r="345" spans="1:7">
      <c r="A345" s="15">
        <v>10306052</v>
      </c>
      <c r="B345" s="15" t="s">
        <v>777</v>
      </c>
      <c r="C345" s="19" t="s">
        <v>7</v>
      </c>
      <c r="D345" s="21">
        <v>1</v>
      </c>
      <c r="E345" s="19"/>
      <c r="F345" s="15"/>
      <c r="G345" s="15"/>
    </row>
    <row r="346" spans="1:7">
      <c r="A346" s="23">
        <v>12000009</v>
      </c>
      <c r="B346" s="24" t="s">
        <v>778</v>
      </c>
      <c r="C346" s="19" t="s">
        <v>6</v>
      </c>
      <c r="D346" s="21">
        <v>5.0018359999999999</v>
      </c>
      <c r="E346" s="19"/>
      <c r="F346" s="15"/>
      <c r="G346" s="15"/>
    </row>
    <row r="347" spans="1:7">
      <c r="A347" s="15">
        <v>10000266</v>
      </c>
      <c r="B347" s="15" t="s">
        <v>779</v>
      </c>
      <c r="C347" s="19" t="s">
        <v>6</v>
      </c>
      <c r="D347" s="21">
        <v>1</v>
      </c>
      <c r="E347" s="19"/>
      <c r="F347" s="15"/>
      <c r="G347" s="15"/>
    </row>
    <row r="348" spans="1:7">
      <c r="A348" s="15">
        <v>12000021</v>
      </c>
      <c r="B348" s="15" t="s">
        <v>780</v>
      </c>
      <c r="C348" s="19" t="s">
        <v>6</v>
      </c>
      <c r="D348" s="21">
        <v>1</v>
      </c>
      <c r="E348" s="19"/>
      <c r="F348" s="15"/>
      <c r="G348" s="15"/>
    </row>
    <row r="349" spans="1:7">
      <c r="A349" s="24">
        <v>12000022</v>
      </c>
      <c r="B349" s="24" t="s">
        <v>781</v>
      </c>
      <c r="C349" s="19" t="s">
        <v>6</v>
      </c>
      <c r="D349" s="21">
        <v>2.0007999999999999</v>
      </c>
      <c r="E349" s="19"/>
      <c r="F349" s="15"/>
      <c r="G349" s="15"/>
    </row>
    <row r="350" spans="1:7">
      <c r="A350" s="22">
        <v>12000023</v>
      </c>
      <c r="B350" s="19" t="s">
        <v>782</v>
      </c>
      <c r="C350" s="19" t="s">
        <v>6</v>
      </c>
      <c r="D350" s="21">
        <v>3.0011999999999999</v>
      </c>
      <c r="E350" s="19"/>
      <c r="F350" s="15"/>
      <c r="G350" s="15"/>
    </row>
    <row r="351" spans="1:7">
      <c r="A351" s="24">
        <v>62000105</v>
      </c>
      <c r="B351" s="19" t="s">
        <v>783</v>
      </c>
      <c r="C351" s="19" t="s">
        <v>6</v>
      </c>
      <c r="D351" s="21">
        <v>3.0012000000000003</v>
      </c>
      <c r="E351" s="19"/>
      <c r="F351" s="15"/>
      <c r="G351" s="15"/>
    </row>
    <row r="352" spans="1:7">
      <c r="A352" s="19">
        <v>12000011</v>
      </c>
      <c r="B352" s="19" t="s">
        <v>784</v>
      </c>
      <c r="C352" s="19" t="s">
        <v>6</v>
      </c>
      <c r="D352" s="21">
        <v>3.0012000000000003</v>
      </c>
      <c r="E352" s="19"/>
      <c r="F352" s="15"/>
      <c r="G352" s="15"/>
    </row>
    <row r="353" spans="1:7">
      <c r="A353" s="22">
        <v>12000016</v>
      </c>
      <c r="B353" s="19" t="s">
        <v>785</v>
      </c>
      <c r="C353" s="19" t="s">
        <v>6</v>
      </c>
      <c r="D353" s="21">
        <v>3.0012000000000003</v>
      </c>
      <c r="E353" s="19"/>
      <c r="F353" s="15"/>
      <c r="G353" s="15"/>
    </row>
    <row r="354" spans="1:7">
      <c r="A354" s="15">
        <v>12000012</v>
      </c>
      <c r="B354" s="15" t="s">
        <v>786</v>
      </c>
      <c r="C354" s="19" t="s">
        <v>6</v>
      </c>
      <c r="D354" s="21">
        <v>1</v>
      </c>
      <c r="E354" s="19"/>
      <c r="F354" s="15"/>
      <c r="G354" s="15"/>
    </row>
    <row r="355" spans="1:7">
      <c r="A355" s="23">
        <v>12000014</v>
      </c>
      <c r="B355" s="24" t="s">
        <v>787</v>
      </c>
      <c r="C355" s="19" t="s">
        <v>6</v>
      </c>
      <c r="D355" s="21">
        <v>3.0012000000000003</v>
      </c>
      <c r="E355" s="19"/>
      <c r="F355" s="15"/>
      <c r="G355" s="15"/>
    </row>
    <row r="356" spans="1:7">
      <c r="A356" s="15">
        <v>10604102</v>
      </c>
      <c r="B356" s="15" t="s">
        <v>788</v>
      </c>
      <c r="C356" s="19" t="s">
        <v>7</v>
      </c>
      <c r="D356" s="21">
        <v>1.0004</v>
      </c>
      <c r="E356" s="19"/>
      <c r="F356" s="15"/>
      <c r="G356" s="15"/>
    </row>
    <row r="357" spans="1:7">
      <c r="A357" s="15">
        <v>12000010</v>
      </c>
      <c r="B357" s="15" t="s">
        <v>789</v>
      </c>
      <c r="C357" s="19" t="s">
        <v>6</v>
      </c>
      <c r="D357" s="21">
        <v>1</v>
      </c>
      <c r="E357" s="19"/>
      <c r="F357" s="15"/>
      <c r="G357" s="15"/>
    </row>
    <row r="358" spans="1:7">
      <c r="A358" s="15">
        <v>10604102</v>
      </c>
      <c r="B358" s="15" t="s">
        <v>788</v>
      </c>
      <c r="C358" s="19" t="s">
        <v>7</v>
      </c>
      <c r="D358" s="21">
        <v>1.0004</v>
      </c>
      <c r="E358" s="19"/>
      <c r="F358" s="15"/>
      <c r="G358" s="15"/>
    </row>
    <row r="359" spans="1:7">
      <c r="A359" s="15">
        <v>12000007</v>
      </c>
      <c r="B359" s="15" t="s">
        <v>790</v>
      </c>
      <c r="C359" s="19" t="s">
        <v>6</v>
      </c>
      <c r="D359" s="21">
        <v>1.0004</v>
      </c>
      <c r="E359" s="19"/>
      <c r="F359" s="15"/>
      <c r="G359" s="15"/>
    </row>
    <row r="360" spans="1:7">
      <c r="A360" s="15">
        <v>99000041</v>
      </c>
      <c r="B360" s="15" t="s">
        <v>791</v>
      </c>
      <c r="C360" s="19" t="s">
        <v>7</v>
      </c>
      <c r="D360" s="21">
        <v>1</v>
      </c>
      <c r="E360" s="19"/>
      <c r="F360" s="15"/>
      <c r="G360" s="15"/>
    </row>
    <row r="361" spans="1:7">
      <c r="A361" s="15">
        <v>10304000</v>
      </c>
      <c r="B361" s="15" t="s">
        <v>1325</v>
      </c>
      <c r="C361" s="19" t="s">
        <v>7</v>
      </c>
      <c r="D361" s="21">
        <v>1</v>
      </c>
      <c r="E361" s="19"/>
      <c r="F361" s="15"/>
      <c r="G361" s="15"/>
    </row>
    <row r="362" spans="1:7">
      <c r="A362" s="24">
        <v>10306051</v>
      </c>
      <c r="B362" s="24" t="s">
        <v>792</v>
      </c>
      <c r="C362" s="19" t="s">
        <v>7</v>
      </c>
      <c r="D362" s="21">
        <v>5.0021639999999996</v>
      </c>
      <c r="E362" s="19"/>
      <c r="F362" s="15"/>
      <c r="G362" s="15"/>
    </row>
    <row r="363" spans="1:7">
      <c r="A363" s="19">
        <v>10380800</v>
      </c>
      <c r="B363" s="19" t="s">
        <v>793</v>
      </c>
      <c r="C363" s="19" t="s">
        <v>7</v>
      </c>
      <c r="D363" s="21">
        <v>6.0021539999999991</v>
      </c>
      <c r="E363" s="19"/>
      <c r="F363" s="15"/>
      <c r="G363" s="15"/>
    </row>
    <row r="364" spans="1:7">
      <c r="A364" s="19">
        <v>10381800</v>
      </c>
      <c r="B364" s="19" t="s">
        <v>794</v>
      </c>
      <c r="C364" s="19" t="s">
        <v>7</v>
      </c>
      <c r="D364" s="21">
        <v>11.999096</v>
      </c>
      <c r="E364" s="19"/>
      <c r="F364" s="15"/>
      <c r="G364" s="15"/>
    </row>
    <row r="365" spans="1:7">
      <c r="A365" s="19">
        <v>14180501</v>
      </c>
      <c r="B365" s="19" t="s">
        <v>795</v>
      </c>
      <c r="C365" s="19" t="s">
        <v>7</v>
      </c>
      <c r="D365" s="21">
        <v>2.0007999999999999</v>
      </c>
      <c r="E365" s="19"/>
      <c r="F365" s="15"/>
      <c r="G365" s="15"/>
    </row>
    <row r="366" spans="1:7">
      <c r="A366" s="19">
        <v>14180451</v>
      </c>
      <c r="B366" s="19" t="s">
        <v>796</v>
      </c>
      <c r="C366" s="19" t="s">
        <v>7</v>
      </c>
      <c r="D366" s="21">
        <v>6.0023999999999997</v>
      </c>
      <c r="E366" s="19"/>
      <c r="F366" s="15"/>
      <c r="G366" s="15"/>
    </row>
    <row r="367" spans="1:7">
      <c r="A367" s="19">
        <v>14180351</v>
      </c>
      <c r="B367" s="19" t="s">
        <v>797</v>
      </c>
      <c r="C367" s="19" t="s">
        <v>7</v>
      </c>
      <c r="D367" s="21">
        <v>2.0007999999999999</v>
      </c>
      <c r="E367" s="19"/>
      <c r="F367" s="15"/>
      <c r="G367" s="15"/>
    </row>
    <row r="368" spans="1:7">
      <c r="A368" s="19">
        <v>14180251</v>
      </c>
      <c r="B368" s="19" t="s">
        <v>798</v>
      </c>
      <c r="C368" s="19" t="s">
        <v>7</v>
      </c>
      <c r="D368" s="21">
        <v>5.0019999999999998</v>
      </c>
      <c r="E368" s="19"/>
      <c r="F368" s="15"/>
      <c r="G368" s="15"/>
    </row>
    <row r="369" spans="1:7">
      <c r="A369" s="19">
        <v>14180201</v>
      </c>
      <c r="B369" s="19" t="s">
        <v>799</v>
      </c>
      <c r="C369" s="19" t="s">
        <v>7</v>
      </c>
      <c r="D369" s="21">
        <v>3.0012000000000003</v>
      </c>
      <c r="E369" s="19"/>
      <c r="F369" s="15"/>
      <c r="G369" s="15"/>
    </row>
    <row r="370" spans="1:7">
      <c r="A370" s="19">
        <v>14180151</v>
      </c>
      <c r="B370" s="19" t="s">
        <v>800</v>
      </c>
      <c r="C370" s="19" t="s">
        <v>7</v>
      </c>
      <c r="D370" s="21">
        <v>5.0019999999999998</v>
      </c>
      <c r="E370" s="19"/>
      <c r="F370" s="15"/>
      <c r="G370" s="15"/>
    </row>
    <row r="371" spans="1:7">
      <c r="A371" s="19">
        <v>23111500</v>
      </c>
      <c r="B371" s="19" t="s">
        <v>801</v>
      </c>
      <c r="C371" s="19" t="s">
        <v>7</v>
      </c>
      <c r="D371" s="21">
        <v>29.011681999999997</v>
      </c>
      <c r="E371" s="19"/>
      <c r="F371" s="15"/>
      <c r="G371" s="15"/>
    </row>
    <row r="372" spans="1:7">
      <c r="A372" s="19">
        <v>22754500</v>
      </c>
      <c r="B372" s="19" t="s">
        <v>802</v>
      </c>
      <c r="C372" s="19" t="s">
        <v>7</v>
      </c>
      <c r="D372" s="21">
        <v>11.004318</v>
      </c>
      <c r="E372" s="19"/>
      <c r="F372" s="15"/>
      <c r="G372" s="15"/>
    </row>
    <row r="373" spans="1:7">
      <c r="A373" s="19">
        <v>23995000</v>
      </c>
      <c r="B373" s="19" t="s">
        <v>803</v>
      </c>
      <c r="C373" s="19" t="s">
        <v>7</v>
      </c>
      <c r="D373" s="21">
        <v>5.0008049999999997</v>
      </c>
      <c r="E373" s="19"/>
      <c r="F373" s="15"/>
      <c r="G373" s="15"/>
    </row>
    <row r="374" spans="1:7">
      <c r="A374" s="22">
        <v>23111501</v>
      </c>
      <c r="B374" s="19" t="s">
        <v>804</v>
      </c>
      <c r="C374" s="19" t="s">
        <v>6</v>
      </c>
      <c r="D374" s="21">
        <v>23.997399999999999</v>
      </c>
      <c r="E374" s="19"/>
      <c r="F374" s="15"/>
      <c r="G374" s="15"/>
    </row>
    <row r="375" spans="1:7">
      <c r="A375" s="15">
        <v>50500100</v>
      </c>
      <c r="B375" s="15" t="s">
        <v>805</v>
      </c>
      <c r="C375" s="19" t="s">
        <v>7</v>
      </c>
      <c r="D375" s="21">
        <v>1</v>
      </c>
      <c r="E375" s="19"/>
      <c r="F375" s="15"/>
      <c r="G375" s="15"/>
    </row>
    <row r="376" spans="1:7">
      <c r="A376" s="23">
        <v>25901000</v>
      </c>
      <c r="B376" s="24" t="s">
        <v>806</v>
      </c>
      <c r="C376" s="19" t="s">
        <v>727</v>
      </c>
      <c r="D376" s="21">
        <v>10.004082</v>
      </c>
      <c r="E376" s="19"/>
      <c r="F376" s="15"/>
      <c r="G376" s="15" t="s">
        <v>1288</v>
      </c>
    </row>
    <row r="377" spans="1:7">
      <c r="A377" s="15">
        <v>11002856</v>
      </c>
      <c r="B377" s="15" t="s">
        <v>807</v>
      </c>
      <c r="C377" s="19" t="s">
        <v>6</v>
      </c>
      <c r="D377" s="21">
        <v>1</v>
      </c>
      <c r="E377" s="19"/>
      <c r="F377" s="15"/>
      <c r="G377" s="15"/>
    </row>
    <row r="378" spans="1:7">
      <c r="A378" s="15">
        <v>11002859</v>
      </c>
      <c r="B378" s="15" t="s">
        <v>808</v>
      </c>
      <c r="C378" s="19" t="s">
        <v>6</v>
      </c>
      <c r="D378" s="21">
        <v>1</v>
      </c>
      <c r="E378" s="19"/>
      <c r="F378" s="15"/>
      <c r="G378" s="15"/>
    </row>
    <row r="379" spans="1:7">
      <c r="A379" s="24">
        <v>14000110</v>
      </c>
      <c r="B379" s="24" t="s">
        <v>809</v>
      </c>
      <c r="C379" s="19" t="s">
        <v>6</v>
      </c>
      <c r="D379" s="21">
        <v>138.00693999999999</v>
      </c>
      <c r="E379" s="19"/>
      <c r="F379" s="15"/>
      <c r="G379" s="15"/>
    </row>
    <row r="380" spans="1:7">
      <c r="A380" s="22">
        <v>16010325</v>
      </c>
      <c r="B380" s="19" t="s">
        <v>1280</v>
      </c>
      <c r="C380" s="19" t="s">
        <v>810</v>
      </c>
      <c r="D380" s="21">
        <v>30.012</v>
      </c>
      <c r="E380" s="19"/>
      <c r="F380" s="15"/>
      <c r="G380" s="15" t="s">
        <v>1282</v>
      </c>
    </row>
    <row r="381" spans="1:7">
      <c r="A381" s="15">
        <v>16010442</v>
      </c>
      <c r="B381" s="15" t="s">
        <v>811</v>
      </c>
      <c r="C381" s="19" t="s">
        <v>6</v>
      </c>
      <c r="D381" s="21">
        <v>1</v>
      </c>
      <c r="E381" s="19"/>
      <c r="F381" s="15"/>
      <c r="G381" s="15"/>
    </row>
    <row r="382" spans="1:7">
      <c r="A382" s="23">
        <v>16010335</v>
      </c>
      <c r="B382" s="24" t="s">
        <v>812</v>
      </c>
      <c r="C382" s="19" t="s">
        <v>810</v>
      </c>
      <c r="D382" s="21">
        <v>15.006</v>
      </c>
      <c r="E382" s="19"/>
      <c r="F382" s="15"/>
      <c r="G382" s="15" t="s">
        <v>1282</v>
      </c>
    </row>
    <row r="383" spans="1:7">
      <c r="A383" s="15">
        <v>16010235</v>
      </c>
      <c r="B383" s="15" t="s">
        <v>813</v>
      </c>
      <c r="C383" s="19" t="s">
        <v>810</v>
      </c>
      <c r="D383" s="21">
        <v>1</v>
      </c>
      <c r="E383" s="19"/>
      <c r="F383" s="15"/>
      <c r="G383" s="15" t="s">
        <v>1285</v>
      </c>
    </row>
    <row r="384" spans="1:7">
      <c r="A384" s="15">
        <v>16012025</v>
      </c>
      <c r="B384" s="15" t="s">
        <v>814</v>
      </c>
      <c r="C384" s="19" t="s">
        <v>810</v>
      </c>
      <c r="D384" s="21">
        <v>1</v>
      </c>
      <c r="E384" s="19"/>
      <c r="F384" s="15"/>
      <c r="G384" s="15" t="s">
        <v>1284</v>
      </c>
    </row>
    <row r="385" spans="1:7">
      <c r="A385" s="24">
        <v>16012035</v>
      </c>
      <c r="B385" s="24" t="s">
        <v>815</v>
      </c>
      <c r="C385" s="19" t="s">
        <v>810</v>
      </c>
      <c r="D385" s="21">
        <v>2.0007999999999999</v>
      </c>
      <c r="E385" s="19"/>
      <c r="F385" s="15"/>
      <c r="G385" s="15" t="s">
        <v>1283</v>
      </c>
    </row>
    <row r="386" spans="1:7">
      <c r="A386" s="19">
        <v>16010425</v>
      </c>
      <c r="B386" s="19" t="s">
        <v>816</v>
      </c>
      <c r="C386" s="19" t="s">
        <v>810</v>
      </c>
      <c r="D386" s="21">
        <v>10.004</v>
      </c>
      <c r="E386" s="19"/>
      <c r="F386" s="15"/>
      <c r="G386" s="15" t="s">
        <v>1282</v>
      </c>
    </row>
    <row r="387" spans="1:7">
      <c r="A387" s="22">
        <v>16010435</v>
      </c>
      <c r="B387" s="19" t="s">
        <v>1281</v>
      </c>
      <c r="C387" s="19" t="s">
        <v>810</v>
      </c>
      <c r="D387" s="21">
        <v>19.997488000000001</v>
      </c>
      <c r="E387" s="19"/>
      <c r="F387" s="15"/>
      <c r="G387" s="15" t="s">
        <v>1282</v>
      </c>
    </row>
    <row r="388" spans="1:7">
      <c r="A388" s="15">
        <v>16000003</v>
      </c>
      <c r="B388" s="15" t="s">
        <v>817</v>
      </c>
      <c r="C388" s="19" t="s">
        <v>810</v>
      </c>
      <c r="D388" s="21">
        <v>1</v>
      </c>
      <c r="E388" s="19"/>
      <c r="F388" s="15"/>
      <c r="G388" s="15" t="s">
        <v>1282</v>
      </c>
    </row>
    <row r="389" spans="1:7">
      <c r="A389" s="15">
        <v>16000004</v>
      </c>
      <c r="B389" s="15" t="s">
        <v>818</v>
      </c>
      <c r="C389" s="19" t="s">
        <v>810</v>
      </c>
      <c r="D389" s="21">
        <v>1</v>
      </c>
      <c r="E389" s="19"/>
      <c r="F389" s="15"/>
      <c r="G389" s="15" t="s">
        <v>1282</v>
      </c>
    </row>
    <row r="390" spans="1:7">
      <c r="A390" s="23">
        <v>16000002</v>
      </c>
      <c r="B390" s="24" t="s">
        <v>819</v>
      </c>
      <c r="C390" s="19" t="s">
        <v>810</v>
      </c>
      <c r="D390" s="21">
        <v>15.003163000000001</v>
      </c>
      <c r="E390" s="19"/>
      <c r="F390" s="15"/>
      <c r="G390" s="15" t="s">
        <v>1286</v>
      </c>
    </row>
    <row r="391" spans="1:7">
      <c r="A391" s="23">
        <v>16000001</v>
      </c>
      <c r="B391" s="24" t="s">
        <v>1287</v>
      </c>
      <c r="C391" s="19" t="s">
        <v>810</v>
      </c>
      <c r="D391" s="21">
        <v>15</v>
      </c>
      <c r="E391" s="19"/>
      <c r="F391" s="15"/>
      <c r="G391" s="15" t="s">
        <v>1286</v>
      </c>
    </row>
    <row r="392" spans="1:7">
      <c r="A392" s="23">
        <v>23910800</v>
      </c>
      <c r="B392" s="19" t="s">
        <v>820</v>
      </c>
      <c r="C392" s="19" t="s">
        <v>7</v>
      </c>
      <c r="D392" s="21">
        <v>14.000720000000001</v>
      </c>
      <c r="E392" s="19"/>
      <c r="F392" s="15"/>
      <c r="G392" s="15"/>
    </row>
    <row r="393" spans="1:7">
      <c r="A393" s="24">
        <v>23910810</v>
      </c>
      <c r="B393" s="19" t="s">
        <v>821</v>
      </c>
      <c r="C393" s="19" t="s">
        <v>7</v>
      </c>
      <c r="D393" s="21">
        <v>5.999301</v>
      </c>
      <c r="E393" s="19"/>
      <c r="F393" s="15"/>
      <c r="G393" s="15"/>
    </row>
    <row r="394" spans="1:7">
      <c r="A394" s="19">
        <v>16900022</v>
      </c>
      <c r="B394" s="19" t="s">
        <v>822</v>
      </c>
      <c r="C394" s="19" t="s">
        <v>7</v>
      </c>
      <c r="D394" s="21">
        <v>5.0019999999999998</v>
      </c>
      <c r="E394" s="19"/>
      <c r="F394" s="15"/>
      <c r="G394" s="15"/>
    </row>
    <row r="395" spans="1:7">
      <c r="A395" s="19">
        <v>16900020</v>
      </c>
      <c r="B395" s="19" t="s">
        <v>823</v>
      </c>
      <c r="C395" s="19" t="s">
        <v>7</v>
      </c>
      <c r="D395" s="21">
        <v>3.0011999999999999</v>
      </c>
      <c r="E395" s="19"/>
      <c r="F395" s="15"/>
      <c r="G395" s="15"/>
    </row>
    <row r="396" spans="1:7">
      <c r="A396" s="19">
        <v>25230050</v>
      </c>
      <c r="B396" s="19" t="s">
        <v>824</v>
      </c>
      <c r="C396" s="19" t="s">
        <v>7</v>
      </c>
      <c r="D396" s="21">
        <v>15.999547999999999</v>
      </c>
      <c r="E396" s="19"/>
      <c r="F396" s="15"/>
      <c r="G396" s="15"/>
    </row>
    <row r="397" spans="1:7">
      <c r="A397" s="19">
        <v>25220075</v>
      </c>
      <c r="B397" s="19" t="s">
        <v>825</v>
      </c>
      <c r="C397" s="19" t="s">
        <v>7</v>
      </c>
      <c r="D397" s="21">
        <v>22.001382</v>
      </c>
      <c r="E397" s="19"/>
      <c r="F397" s="15"/>
      <c r="G397" s="15"/>
    </row>
    <row r="398" spans="1:7">
      <c r="A398" s="22">
        <v>98000070</v>
      </c>
      <c r="B398" s="19" t="s">
        <v>826</v>
      </c>
      <c r="C398" s="19" t="s">
        <v>6</v>
      </c>
      <c r="D398" s="21">
        <v>8.9993219999999994</v>
      </c>
      <c r="E398" s="19"/>
      <c r="F398" s="15"/>
      <c r="G398" s="15"/>
    </row>
    <row r="399" spans="1:7">
      <c r="A399" s="15">
        <v>28015000</v>
      </c>
      <c r="B399" s="15" t="s">
        <v>827</v>
      </c>
      <c r="C399" s="19" t="s">
        <v>7</v>
      </c>
      <c r="D399" s="21">
        <v>1</v>
      </c>
      <c r="E399" s="19"/>
      <c r="F399" s="15"/>
      <c r="G399" s="15"/>
    </row>
    <row r="400" spans="1:7">
      <c r="A400" s="24">
        <v>12000019</v>
      </c>
      <c r="B400" s="24" t="s">
        <v>828</v>
      </c>
      <c r="C400" s="19" t="s">
        <v>6</v>
      </c>
      <c r="D400" s="21">
        <v>23.997399999999999</v>
      </c>
      <c r="E400" s="19"/>
      <c r="F400" s="15"/>
      <c r="G400" s="15"/>
    </row>
    <row r="401" spans="1:7">
      <c r="A401" s="19">
        <v>98000067</v>
      </c>
      <c r="B401" s="19" t="s">
        <v>829</v>
      </c>
      <c r="C401" s="19" t="s">
        <v>6</v>
      </c>
      <c r="D401" s="21">
        <v>20</v>
      </c>
      <c r="E401" s="19"/>
      <c r="F401" s="15"/>
      <c r="G401" s="15"/>
    </row>
    <row r="402" spans="1:7">
      <c r="A402" s="19">
        <v>28018000</v>
      </c>
      <c r="B402" s="19" t="s">
        <v>830</v>
      </c>
      <c r="C402" s="19" t="s">
        <v>7</v>
      </c>
      <c r="D402" s="21">
        <v>3.0011999999999999</v>
      </c>
      <c r="E402" s="19"/>
      <c r="F402" s="15"/>
      <c r="G402" s="15"/>
    </row>
    <row r="403" spans="1:7">
      <c r="A403" s="22">
        <v>25200100</v>
      </c>
      <c r="B403" s="19" t="s">
        <v>831</v>
      </c>
      <c r="C403" s="19" t="s">
        <v>7</v>
      </c>
      <c r="D403" s="21">
        <v>2.0007999999999999</v>
      </c>
      <c r="E403" s="19"/>
      <c r="F403" s="15"/>
      <c r="G403" s="15"/>
    </row>
    <row r="404" spans="1:7">
      <c r="A404" s="15">
        <v>11800300</v>
      </c>
      <c r="B404" s="15" t="s">
        <v>832</v>
      </c>
      <c r="C404" s="19" t="s">
        <v>7</v>
      </c>
      <c r="D404" s="21">
        <v>1</v>
      </c>
      <c r="E404" s="19"/>
      <c r="F404" s="15"/>
      <c r="G404" s="15"/>
    </row>
    <row r="405" spans="1:7">
      <c r="A405" s="15">
        <v>11002949</v>
      </c>
      <c r="B405" s="15" t="s">
        <v>833</v>
      </c>
      <c r="C405" s="19" t="s">
        <v>6</v>
      </c>
      <c r="D405" s="21">
        <v>1.0004</v>
      </c>
      <c r="E405" s="19"/>
      <c r="F405" s="15"/>
      <c r="G405" s="15"/>
    </row>
    <row r="406" spans="1:7">
      <c r="A406" s="15">
        <v>11800320</v>
      </c>
      <c r="B406" s="15" t="s">
        <v>834</v>
      </c>
      <c r="C406" s="19" t="s">
        <v>7</v>
      </c>
      <c r="D406" s="21">
        <v>1.0004</v>
      </c>
      <c r="E406" s="19"/>
      <c r="F406" s="15"/>
      <c r="G406" s="15"/>
    </row>
    <row r="407" spans="1:7">
      <c r="A407" s="15">
        <v>10604103</v>
      </c>
      <c r="B407" s="15" t="s">
        <v>835</v>
      </c>
      <c r="C407" s="19" t="s">
        <v>7</v>
      </c>
      <c r="D407" s="21">
        <v>1.0004</v>
      </c>
      <c r="E407" s="19"/>
      <c r="F407" s="15"/>
      <c r="G407" s="15"/>
    </row>
    <row r="408" spans="1:7">
      <c r="A408" s="15">
        <v>11003214</v>
      </c>
      <c r="B408" s="15" t="s">
        <v>1183</v>
      </c>
      <c r="C408" s="19" t="s">
        <v>7</v>
      </c>
      <c r="D408" s="21">
        <v>1.0004</v>
      </c>
      <c r="E408" s="19"/>
      <c r="F408" s="15"/>
      <c r="G408" s="15"/>
    </row>
    <row r="409" spans="1:7">
      <c r="A409" s="15">
        <v>11003106</v>
      </c>
      <c r="B409" s="15" t="s">
        <v>1184</v>
      </c>
      <c r="C409" s="19" t="s">
        <v>7</v>
      </c>
      <c r="D409" s="21">
        <v>1.0004</v>
      </c>
      <c r="E409" s="19"/>
      <c r="F409" s="15"/>
      <c r="G409" s="15"/>
    </row>
    <row r="410" spans="1:7">
      <c r="A410" s="15"/>
      <c r="B410" s="15" t="s">
        <v>1185</v>
      </c>
      <c r="C410" s="19" t="s">
        <v>7</v>
      </c>
      <c r="D410" s="21">
        <v>1.0004</v>
      </c>
      <c r="E410" s="19"/>
      <c r="F410" s="15"/>
      <c r="G410" s="15"/>
    </row>
    <row r="411" spans="1:7">
      <c r="A411" s="15">
        <v>11003206</v>
      </c>
      <c r="B411" s="15" t="s">
        <v>1186</v>
      </c>
      <c r="C411" s="19" t="s">
        <v>7</v>
      </c>
      <c r="D411" s="21">
        <v>1.0004</v>
      </c>
      <c r="E411" s="19"/>
      <c r="F411" s="15"/>
      <c r="G411" s="15"/>
    </row>
    <row r="412" spans="1:7">
      <c r="A412" s="15">
        <v>11003146</v>
      </c>
      <c r="B412" s="15" t="s">
        <v>1187</v>
      </c>
      <c r="C412" s="19" t="s">
        <v>7</v>
      </c>
      <c r="D412" s="21">
        <v>1.0004</v>
      </c>
      <c r="E412" s="19"/>
      <c r="F412" s="15"/>
      <c r="G412" s="15"/>
    </row>
    <row r="413" spans="1:7">
      <c r="A413" s="15">
        <v>11003105</v>
      </c>
      <c r="B413" s="15" t="s">
        <v>1188</v>
      </c>
      <c r="C413" s="19" t="s">
        <v>7</v>
      </c>
      <c r="D413" s="21">
        <v>1.0004</v>
      </c>
      <c r="E413" s="19"/>
      <c r="F413" s="15"/>
      <c r="G413" s="15"/>
    </row>
    <row r="414" spans="1:7">
      <c r="A414" s="15">
        <v>11003172</v>
      </c>
      <c r="B414" s="15" t="s">
        <v>1189</v>
      </c>
      <c r="C414" s="19" t="s">
        <v>7</v>
      </c>
      <c r="D414" s="21">
        <v>1.0004</v>
      </c>
      <c r="E414" s="19"/>
      <c r="F414" s="15"/>
      <c r="G414" s="15"/>
    </row>
    <row r="415" spans="1:7">
      <c r="A415" s="15">
        <v>11003148</v>
      </c>
      <c r="B415" s="15" t="s">
        <v>1190</v>
      </c>
      <c r="C415" s="19" t="s">
        <v>7</v>
      </c>
      <c r="D415" s="21">
        <v>1.0004</v>
      </c>
      <c r="E415" s="19"/>
      <c r="F415" s="15"/>
      <c r="G415" s="15"/>
    </row>
    <row r="416" spans="1:7">
      <c r="A416" s="15">
        <v>11002951</v>
      </c>
      <c r="B416" s="15" t="s">
        <v>1191</v>
      </c>
      <c r="C416" s="19" t="s">
        <v>7</v>
      </c>
      <c r="D416" s="21">
        <v>1.0004</v>
      </c>
      <c r="E416" s="19"/>
      <c r="F416" s="15"/>
      <c r="G416" s="15"/>
    </row>
    <row r="417" spans="1:7">
      <c r="A417" s="15">
        <v>11002970</v>
      </c>
      <c r="B417" s="15" t="s">
        <v>1192</v>
      </c>
      <c r="C417" s="19" t="s">
        <v>7</v>
      </c>
      <c r="D417" s="21">
        <v>1.0004</v>
      </c>
      <c r="E417" s="19"/>
      <c r="F417" s="15"/>
      <c r="G417" s="15"/>
    </row>
  </sheetData>
  <sheetProtection algorithmName="SHA-512" hashValue="/ofM/dSGqYDDa33+QhE/04rQ9oKYfwZd7KY30BUhDzloV+Xa98KxuT0EqlXnx4jJvuEikSZ5nFxnlXIt8oZlEw==" saltValue="wF0e9hx+xFEqo/dcRQsAzg==" spinCount="100000" sheet="1" objects="1" scenarios="1" selectLockedCells="1" selectUnlockedCells="1"/>
  <pageMargins left="0.7" right="0.7" top="0.75" bottom="0.75" header="0.3" footer="0.3"/>
  <pageSetup paperSize="9" scale="69" orientation="portrait" r:id="rId1"/>
  <headerFooter>
    <oddHeader xml:space="preserve">&amp;C&amp;"-,מודגש"&amp;18ב1- הספקת ציוד טכני - תת מאגר 2.1.1 </oddHeader>
    <oddFooter>&amp;L&amp;P/&amp;N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96"/>
  <sheetViews>
    <sheetView rightToLeft="1" view="pageLayout" zoomScaleNormal="100" workbookViewId="0">
      <selection activeCell="E6" sqref="E6"/>
    </sheetView>
  </sheetViews>
  <sheetFormatPr defaultRowHeight="15"/>
  <cols>
    <col min="1" max="1" width="10.140625" bestFit="1" customWidth="1"/>
    <col min="2" max="2" width="40.5703125" bestFit="1" customWidth="1"/>
    <col min="3" max="3" width="7.7109375" bestFit="1" customWidth="1"/>
    <col min="4" max="4" width="17.42578125" bestFit="1" customWidth="1"/>
    <col min="5" max="5" width="10.7109375" bestFit="1" customWidth="1"/>
    <col min="6" max="6" width="12.42578125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1237</v>
      </c>
    </row>
    <row r="2" spans="1:6">
      <c r="A2" s="10">
        <v>62000041</v>
      </c>
      <c r="B2" s="2" t="s">
        <v>445</v>
      </c>
      <c r="C2" s="2" t="s">
        <v>7</v>
      </c>
      <c r="D2" s="5">
        <v>2.0007179999999996</v>
      </c>
      <c r="E2" s="2"/>
      <c r="F2" s="18"/>
    </row>
    <row r="3" spans="1:6">
      <c r="A3" s="10">
        <v>62000046</v>
      </c>
      <c r="B3" s="2" t="s">
        <v>446</v>
      </c>
      <c r="C3" s="2" t="s">
        <v>7</v>
      </c>
      <c r="D3" s="5">
        <v>5.0019179999999999</v>
      </c>
      <c r="E3" s="2"/>
      <c r="F3" s="18"/>
    </row>
    <row r="4" spans="1:6">
      <c r="A4" s="11">
        <v>69963620</v>
      </c>
      <c r="B4" s="2" t="s">
        <v>1258</v>
      </c>
      <c r="C4" s="2" t="s">
        <v>7</v>
      </c>
      <c r="D4" s="5">
        <v>29.989124999999998</v>
      </c>
      <c r="E4" s="2"/>
      <c r="F4" s="18"/>
    </row>
    <row r="5" spans="1:6">
      <c r="A5" s="2">
        <v>69963820</v>
      </c>
      <c r="B5" s="2" t="s">
        <v>1259</v>
      </c>
      <c r="C5" s="2" t="s">
        <v>7</v>
      </c>
      <c r="D5" s="5">
        <v>19.998732</v>
      </c>
      <c r="E5" s="2"/>
      <c r="F5" s="18"/>
    </row>
    <row r="6" spans="1:6">
      <c r="A6" s="2">
        <v>69963735</v>
      </c>
      <c r="B6" s="2" t="s">
        <v>1255</v>
      </c>
      <c r="C6" s="2" t="s">
        <v>7</v>
      </c>
      <c r="D6" s="5">
        <v>5.0019999999999998</v>
      </c>
      <c r="E6" s="2"/>
      <c r="F6" s="18"/>
    </row>
    <row r="7" spans="1:6">
      <c r="A7" s="2">
        <v>69963835</v>
      </c>
      <c r="B7" s="2" t="s">
        <v>1260</v>
      </c>
      <c r="C7" s="2" t="s">
        <v>7</v>
      </c>
      <c r="D7" s="5">
        <v>12.004800000000001</v>
      </c>
      <c r="E7" s="2"/>
      <c r="F7" s="18"/>
    </row>
    <row r="8" spans="1:6">
      <c r="A8" s="6">
        <v>69963535</v>
      </c>
      <c r="B8" s="2" t="s">
        <v>1261</v>
      </c>
      <c r="C8" s="2" t="s">
        <v>7</v>
      </c>
      <c r="D8" s="5">
        <v>9.0036000000000005</v>
      </c>
      <c r="E8" s="2"/>
      <c r="F8" s="18"/>
    </row>
    <row r="9" spans="1:6">
      <c r="A9" s="3">
        <v>69963636</v>
      </c>
      <c r="B9" s="18" t="s">
        <v>1251</v>
      </c>
      <c r="C9" s="2" t="s">
        <v>7</v>
      </c>
      <c r="D9" s="5">
        <v>1</v>
      </c>
      <c r="E9" s="2"/>
      <c r="F9" s="18"/>
    </row>
    <row r="10" spans="1:6">
      <c r="A10" s="3">
        <v>69963641</v>
      </c>
      <c r="B10" s="18" t="s">
        <v>1252</v>
      </c>
      <c r="C10" s="2" t="s">
        <v>7</v>
      </c>
      <c r="D10" s="5">
        <v>1</v>
      </c>
      <c r="E10" s="2"/>
      <c r="F10" s="18"/>
    </row>
    <row r="11" spans="1:6">
      <c r="A11" s="11">
        <v>69963520</v>
      </c>
      <c r="B11" s="2" t="s">
        <v>1253</v>
      </c>
      <c r="C11" s="2" t="s">
        <v>7</v>
      </c>
      <c r="D11" s="5">
        <v>28.004646999999999</v>
      </c>
      <c r="E11" s="2"/>
      <c r="F11" s="18"/>
    </row>
    <row r="12" spans="1:6">
      <c r="A12" s="2">
        <v>69963541</v>
      </c>
      <c r="B12" s="2" t="s">
        <v>1254</v>
      </c>
      <c r="C12" s="2" t="s">
        <v>7</v>
      </c>
      <c r="D12" s="5">
        <v>8.0028719999999982</v>
      </c>
      <c r="E12" s="2"/>
      <c r="F12" s="18"/>
    </row>
    <row r="13" spans="1:6">
      <c r="A13" s="2">
        <v>69963536</v>
      </c>
      <c r="B13" s="2" t="s">
        <v>1262</v>
      </c>
      <c r="C13" s="2" t="s">
        <v>7</v>
      </c>
      <c r="D13" s="5">
        <v>6.0024000000000006</v>
      </c>
      <c r="E13" s="2"/>
      <c r="F13" s="18"/>
    </row>
    <row r="14" spans="1:6">
      <c r="A14" s="2">
        <v>69963540</v>
      </c>
      <c r="B14" s="2" t="s">
        <v>1263</v>
      </c>
      <c r="C14" s="2" t="s">
        <v>7</v>
      </c>
      <c r="D14" s="5">
        <v>2.0007179999999996</v>
      </c>
      <c r="E14" s="2"/>
      <c r="F14" s="18"/>
    </row>
    <row r="15" spans="1:6">
      <c r="A15" s="6">
        <v>69972020</v>
      </c>
      <c r="B15" s="2" t="s">
        <v>447</v>
      </c>
      <c r="C15" s="2" t="s">
        <v>7</v>
      </c>
      <c r="D15" s="5">
        <v>2.0007999999999999</v>
      </c>
      <c r="E15" s="2"/>
      <c r="F15" s="18"/>
    </row>
    <row r="16" spans="1:6">
      <c r="A16" s="3">
        <v>69971020</v>
      </c>
      <c r="B16" s="18" t="s">
        <v>448</v>
      </c>
      <c r="C16" s="2" t="s">
        <v>7</v>
      </c>
      <c r="D16" s="5">
        <v>1</v>
      </c>
      <c r="E16" s="2"/>
      <c r="F16" s="18"/>
    </row>
    <row r="17" spans="1:6">
      <c r="A17" s="11">
        <v>62000070</v>
      </c>
      <c r="B17" s="2" t="s">
        <v>449</v>
      </c>
      <c r="C17" s="2" t="s">
        <v>6</v>
      </c>
      <c r="D17" s="5">
        <v>9.0036000000000005</v>
      </c>
      <c r="E17" s="2"/>
      <c r="F17" s="18"/>
    </row>
    <row r="18" spans="1:6">
      <c r="A18" s="2">
        <v>62000069</v>
      </c>
      <c r="B18" s="2" t="s">
        <v>450</v>
      </c>
      <c r="C18" s="2" t="s">
        <v>6</v>
      </c>
      <c r="D18" s="5">
        <v>12.004800000000001</v>
      </c>
      <c r="E18" s="2"/>
      <c r="F18" s="18"/>
    </row>
    <row r="19" spans="1:6">
      <c r="A19" s="6">
        <v>62000068</v>
      </c>
      <c r="B19" s="2" t="s">
        <v>451</v>
      </c>
      <c r="C19" s="2" t="s">
        <v>6</v>
      </c>
      <c r="D19" s="5">
        <v>8.9975000000000005</v>
      </c>
      <c r="E19" s="2"/>
      <c r="F19" s="18"/>
    </row>
    <row r="20" spans="1:6">
      <c r="A20" s="3">
        <v>62000085</v>
      </c>
      <c r="B20" s="18" t="s">
        <v>452</v>
      </c>
      <c r="C20" s="2" t="s">
        <v>6</v>
      </c>
      <c r="D20" s="5">
        <v>1</v>
      </c>
      <c r="E20" s="2"/>
      <c r="F20" s="18"/>
    </row>
    <row r="21" spans="1:6">
      <c r="A21" s="3">
        <v>62000086</v>
      </c>
      <c r="B21" s="18" t="s">
        <v>453</v>
      </c>
      <c r="C21" s="2" t="s">
        <v>6</v>
      </c>
      <c r="D21" s="5">
        <v>1</v>
      </c>
      <c r="E21" s="2"/>
      <c r="F21" s="18"/>
    </row>
    <row r="22" spans="1:6">
      <c r="A22" s="10">
        <v>62010515</v>
      </c>
      <c r="B22" s="2" t="s">
        <v>454</v>
      </c>
      <c r="C22" s="2" t="s">
        <v>7</v>
      </c>
      <c r="D22" s="5">
        <v>9.0036000000000005</v>
      </c>
      <c r="E22" s="2"/>
      <c r="F22" s="18"/>
    </row>
    <row r="23" spans="1:6">
      <c r="A23" s="3">
        <v>62100535</v>
      </c>
      <c r="B23" s="18" t="s">
        <v>455</v>
      </c>
      <c r="C23" s="2" t="s">
        <v>7</v>
      </c>
      <c r="D23" s="5">
        <v>1</v>
      </c>
      <c r="E23" s="2"/>
      <c r="F23" s="18"/>
    </row>
    <row r="24" spans="1:6">
      <c r="A24" s="10">
        <v>62010508</v>
      </c>
      <c r="B24" s="2" t="s">
        <v>456</v>
      </c>
      <c r="C24" s="2" t="s">
        <v>7</v>
      </c>
      <c r="D24" s="5">
        <v>12.004799999999999</v>
      </c>
      <c r="E24" s="2"/>
      <c r="F24" s="18"/>
    </row>
    <row r="25" spans="1:6">
      <c r="A25" s="3">
        <v>62010525</v>
      </c>
      <c r="B25" s="18" t="s">
        <v>457</v>
      </c>
      <c r="C25" s="2" t="s">
        <v>7</v>
      </c>
      <c r="D25" s="5">
        <v>1</v>
      </c>
      <c r="E25" s="2"/>
      <c r="F25" s="18"/>
    </row>
    <row r="26" spans="1:6">
      <c r="A26" s="3">
        <v>62100520</v>
      </c>
      <c r="B26" s="18" t="s">
        <v>458</v>
      </c>
      <c r="C26" s="2" t="s">
        <v>7</v>
      </c>
      <c r="D26" s="5">
        <v>1</v>
      </c>
      <c r="E26" s="2"/>
      <c r="F26" s="18"/>
    </row>
    <row r="27" spans="1:6">
      <c r="A27" s="3">
        <v>62100508</v>
      </c>
      <c r="B27" s="18" t="s">
        <v>459</v>
      </c>
      <c r="C27" s="2" t="s">
        <v>7</v>
      </c>
      <c r="D27" s="5">
        <v>1</v>
      </c>
      <c r="E27" s="2"/>
      <c r="F27" s="18"/>
    </row>
    <row r="28" spans="1:6">
      <c r="A28" s="11">
        <v>62020515</v>
      </c>
      <c r="B28" s="2" t="s">
        <v>460</v>
      </c>
      <c r="C28" s="2" t="s">
        <v>7</v>
      </c>
      <c r="D28" s="5">
        <v>7.0028000000000006</v>
      </c>
      <c r="E28" s="2"/>
      <c r="F28" s="18"/>
    </row>
    <row r="29" spans="1:6">
      <c r="A29" s="2">
        <v>62020508</v>
      </c>
      <c r="B29" s="2" t="s">
        <v>461</v>
      </c>
      <c r="C29" s="2" t="s">
        <v>7</v>
      </c>
      <c r="D29" s="5">
        <v>14.005600000000001</v>
      </c>
      <c r="E29" s="2"/>
      <c r="F29" s="18"/>
    </row>
    <row r="30" spans="1:6">
      <c r="A30" s="2">
        <v>62020520</v>
      </c>
      <c r="B30" s="2" t="s">
        <v>462</v>
      </c>
      <c r="C30" s="2" t="s">
        <v>7</v>
      </c>
      <c r="D30" s="5">
        <v>13.005199999999999</v>
      </c>
      <c r="E30" s="2"/>
      <c r="F30" s="18"/>
    </row>
    <row r="31" spans="1:6">
      <c r="A31" s="2">
        <v>62300550</v>
      </c>
      <c r="B31" s="2" t="s">
        <v>463</v>
      </c>
      <c r="C31" s="2" t="s">
        <v>7</v>
      </c>
      <c r="D31" s="5">
        <v>4.0015999999999998</v>
      </c>
      <c r="E31" s="2"/>
      <c r="F31" s="18"/>
    </row>
    <row r="32" spans="1:6">
      <c r="A32" s="2">
        <v>62300540</v>
      </c>
      <c r="B32" s="2" t="s">
        <v>464</v>
      </c>
      <c r="C32" s="2" t="s">
        <v>7</v>
      </c>
      <c r="D32" s="5">
        <v>3.0012000000000003</v>
      </c>
      <c r="E32" s="2"/>
      <c r="F32" s="18"/>
    </row>
    <row r="33" spans="1:6">
      <c r="A33" s="2">
        <v>62300537</v>
      </c>
      <c r="B33" s="2" t="s">
        <v>465</v>
      </c>
      <c r="C33" s="2" t="s">
        <v>7</v>
      </c>
      <c r="D33" s="5">
        <v>2.0007999999999999</v>
      </c>
      <c r="E33" s="2"/>
      <c r="F33" s="18"/>
    </row>
    <row r="34" spans="1:6">
      <c r="A34" s="6">
        <v>62300528</v>
      </c>
      <c r="B34" s="2" t="s">
        <v>466</v>
      </c>
      <c r="C34" s="2" t="s">
        <v>7</v>
      </c>
      <c r="D34" s="5">
        <v>2.0007179999999996</v>
      </c>
      <c r="E34" s="2"/>
      <c r="F34" s="18"/>
    </row>
    <row r="35" spans="1:6">
      <c r="A35" s="3">
        <v>62300525</v>
      </c>
      <c r="B35" s="18" t="s">
        <v>467</v>
      </c>
      <c r="C35" s="2" t="s">
        <v>7</v>
      </c>
      <c r="D35" s="5">
        <v>1</v>
      </c>
      <c r="E35" s="2"/>
      <c r="F35" s="18"/>
    </row>
    <row r="36" spans="1:6">
      <c r="A36" s="10">
        <v>62300522</v>
      </c>
      <c r="B36" s="2" t="s">
        <v>468</v>
      </c>
      <c r="C36" s="2" t="s">
        <v>7</v>
      </c>
      <c r="D36" s="5">
        <v>4.0015999999999998</v>
      </c>
      <c r="E36" s="2"/>
      <c r="F36" s="18"/>
    </row>
    <row r="37" spans="1:6">
      <c r="A37" s="3">
        <v>62300543</v>
      </c>
      <c r="B37" s="18" t="s">
        <v>469</v>
      </c>
      <c r="C37" s="2" t="s">
        <v>7</v>
      </c>
      <c r="D37" s="5">
        <v>1</v>
      </c>
      <c r="E37" s="2"/>
      <c r="F37" s="18"/>
    </row>
    <row r="38" spans="1:6">
      <c r="A38" s="3">
        <v>62300519</v>
      </c>
      <c r="B38" s="18" t="s">
        <v>470</v>
      </c>
      <c r="C38" s="2" t="s">
        <v>7</v>
      </c>
      <c r="D38" s="5">
        <v>1</v>
      </c>
      <c r="E38" s="2"/>
      <c r="F38" s="18"/>
    </row>
    <row r="39" spans="1:6">
      <c r="A39" s="10">
        <v>62300516</v>
      </c>
      <c r="B39" s="2" t="s">
        <v>471</v>
      </c>
      <c r="C39" s="2" t="s">
        <v>7</v>
      </c>
      <c r="D39" s="5">
        <v>1.9998019999999999</v>
      </c>
      <c r="E39" s="2"/>
      <c r="F39" s="18"/>
    </row>
    <row r="40" spans="1:6">
      <c r="A40" s="3">
        <v>62300512</v>
      </c>
      <c r="B40" s="18" t="s">
        <v>472</v>
      </c>
      <c r="C40" s="2" t="s">
        <v>7</v>
      </c>
      <c r="D40" s="5">
        <v>1.0004</v>
      </c>
      <c r="E40" s="2"/>
      <c r="F40" s="18"/>
    </row>
    <row r="41" spans="1:6">
      <c r="A41" s="10">
        <v>62300511</v>
      </c>
      <c r="B41" s="2" t="s">
        <v>473</v>
      </c>
      <c r="C41" s="2" t="s">
        <v>7</v>
      </c>
      <c r="D41" s="5">
        <v>2.0007999999999999</v>
      </c>
      <c r="E41" s="2"/>
      <c r="F41" s="18"/>
    </row>
    <row r="42" spans="1:6">
      <c r="A42" s="3">
        <v>62300510</v>
      </c>
      <c r="B42" s="18" t="s">
        <v>474</v>
      </c>
      <c r="C42" s="2" t="s">
        <v>7</v>
      </c>
      <c r="D42" s="5">
        <v>1</v>
      </c>
      <c r="E42" s="2"/>
      <c r="F42" s="18"/>
    </row>
    <row r="43" spans="1:6">
      <c r="A43" s="11">
        <v>62300509</v>
      </c>
      <c r="B43" s="2" t="s">
        <v>475</v>
      </c>
      <c r="C43" s="2" t="s">
        <v>7</v>
      </c>
      <c r="D43" s="5">
        <v>10.000878999999999</v>
      </c>
      <c r="E43" s="2"/>
      <c r="F43" s="18"/>
    </row>
    <row r="44" spans="1:6">
      <c r="A44" s="2">
        <v>62300507</v>
      </c>
      <c r="B44" s="2" t="s">
        <v>476</v>
      </c>
      <c r="C44" s="2" t="s">
        <v>7</v>
      </c>
      <c r="D44" s="5">
        <v>11.000289</v>
      </c>
      <c r="E44" s="2"/>
      <c r="F44" s="18"/>
    </row>
    <row r="45" spans="1:6">
      <c r="A45" s="2">
        <v>62300504</v>
      </c>
      <c r="B45" s="2" t="s">
        <v>477</v>
      </c>
      <c r="C45" s="2" t="s">
        <v>7</v>
      </c>
      <c r="D45" s="5">
        <v>5.0006879999999994</v>
      </c>
      <c r="E45" s="2"/>
      <c r="F45" s="18"/>
    </row>
    <row r="46" spans="1:6">
      <c r="A46" s="2">
        <v>62010520</v>
      </c>
      <c r="B46" s="2" t="s">
        <v>478</v>
      </c>
      <c r="C46" s="2" t="s">
        <v>7</v>
      </c>
      <c r="D46" s="5">
        <v>9.0036000000000005</v>
      </c>
      <c r="E46" s="2"/>
      <c r="F46" s="18"/>
    </row>
    <row r="47" spans="1:6">
      <c r="A47" s="2">
        <v>62010530</v>
      </c>
      <c r="B47" s="2" t="s">
        <v>479</v>
      </c>
      <c r="C47" s="2" t="s">
        <v>7</v>
      </c>
      <c r="D47" s="5">
        <v>7.0028000000000006</v>
      </c>
      <c r="E47" s="2"/>
      <c r="F47" s="18"/>
    </row>
    <row r="48" spans="1:6">
      <c r="A48" s="2">
        <v>62010535</v>
      </c>
      <c r="B48" s="2" t="s">
        <v>480</v>
      </c>
      <c r="C48" s="2" t="s">
        <v>7</v>
      </c>
      <c r="D48" s="5">
        <v>6.0024000000000006</v>
      </c>
      <c r="E48" s="2"/>
      <c r="F48" s="18"/>
    </row>
    <row r="49" spans="1:6">
      <c r="A49" s="6">
        <v>62200535</v>
      </c>
      <c r="B49" s="2" t="s">
        <v>481</v>
      </c>
      <c r="C49" s="2" t="s">
        <v>7</v>
      </c>
      <c r="D49" s="5">
        <v>3.0011999999999999</v>
      </c>
      <c r="E49" s="2"/>
      <c r="F49" s="18"/>
    </row>
    <row r="50" spans="1:6">
      <c r="A50" s="3">
        <v>62200530</v>
      </c>
      <c r="B50" s="18" t="s">
        <v>482</v>
      </c>
      <c r="C50" s="2" t="s">
        <v>7</v>
      </c>
      <c r="D50" s="5">
        <v>1</v>
      </c>
      <c r="E50" s="2"/>
      <c r="F50" s="18"/>
    </row>
    <row r="51" spans="1:6">
      <c r="A51" s="10">
        <v>62200520</v>
      </c>
      <c r="B51" s="2" t="s">
        <v>483</v>
      </c>
      <c r="C51" s="2" t="s">
        <v>7</v>
      </c>
      <c r="D51" s="5">
        <v>13.005118</v>
      </c>
      <c r="E51" s="2"/>
      <c r="F51" s="18"/>
    </row>
    <row r="52" spans="1:6">
      <c r="A52" s="3">
        <v>62200525</v>
      </c>
      <c r="B52" s="18" t="s">
        <v>484</v>
      </c>
      <c r="C52" s="2" t="s">
        <v>7</v>
      </c>
      <c r="D52" s="5">
        <v>1</v>
      </c>
      <c r="E52" s="2"/>
      <c r="F52" s="18"/>
    </row>
    <row r="53" spans="1:6">
      <c r="A53" s="11">
        <v>62200515</v>
      </c>
      <c r="B53" s="2" t="s">
        <v>485</v>
      </c>
      <c r="C53" s="2" t="s">
        <v>7</v>
      </c>
      <c r="D53" s="5">
        <v>6.0024000000000006</v>
      </c>
      <c r="E53" s="2"/>
      <c r="F53" s="18"/>
    </row>
    <row r="54" spans="1:6">
      <c r="A54" s="2">
        <v>62200510</v>
      </c>
      <c r="B54" s="2" t="s">
        <v>486</v>
      </c>
      <c r="C54" s="2" t="s">
        <v>7</v>
      </c>
      <c r="D54" s="5">
        <v>6.0024000000000006</v>
      </c>
      <c r="E54" s="2"/>
      <c r="F54" s="18"/>
    </row>
    <row r="55" spans="1:6">
      <c r="A55" s="6">
        <v>62200508</v>
      </c>
      <c r="B55" s="2" t="s">
        <v>487</v>
      </c>
      <c r="C55" s="2" t="s">
        <v>7</v>
      </c>
      <c r="D55" s="5">
        <v>18.993555000000001</v>
      </c>
      <c r="E55" s="2"/>
      <c r="F55" s="18"/>
    </row>
    <row r="56" spans="1:6">
      <c r="A56" s="3">
        <v>62700530</v>
      </c>
      <c r="B56" s="18" t="s">
        <v>488</v>
      </c>
      <c r="C56" s="2" t="s">
        <v>7</v>
      </c>
      <c r="D56" s="5">
        <v>1</v>
      </c>
      <c r="E56" s="2"/>
      <c r="F56" s="18"/>
    </row>
    <row r="57" spans="1:6">
      <c r="A57" s="3">
        <v>62700525</v>
      </c>
      <c r="B57" s="18" t="s">
        <v>489</v>
      </c>
      <c r="C57" s="2" t="s">
        <v>7</v>
      </c>
      <c r="D57" s="5">
        <v>1</v>
      </c>
      <c r="E57" s="2"/>
      <c r="F57" s="18"/>
    </row>
    <row r="58" spans="1:6">
      <c r="A58" s="11">
        <v>62700515</v>
      </c>
      <c r="B58" s="2" t="s">
        <v>490</v>
      </c>
      <c r="C58" s="2" t="s">
        <v>7</v>
      </c>
      <c r="D58" s="5">
        <v>14.005600000000001</v>
      </c>
      <c r="E58" s="2"/>
      <c r="F58" s="18"/>
    </row>
    <row r="59" spans="1:6">
      <c r="A59" s="2">
        <v>62700508</v>
      </c>
      <c r="B59" s="2" t="s">
        <v>491</v>
      </c>
      <c r="C59" s="2" t="s">
        <v>7</v>
      </c>
      <c r="D59" s="5">
        <v>13.005199999999999</v>
      </c>
      <c r="E59" s="2"/>
      <c r="F59" s="18"/>
    </row>
    <row r="60" spans="1:6">
      <c r="A60" s="2">
        <v>62700520</v>
      </c>
      <c r="B60" s="2" t="s">
        <v>492</v>
      </c>
      <c r="C60" s="2" t="s">
        <v>7</v>
      </c>
      <c r="D60" s="5">
        <v>7.0027999999999988</v>
      </c>
      <c r="E60" s="2"/>
      <c r="F60" s="18"/>
    </row>
    <row r="61" spans="1:6">
      <c r="A61" s="2">
        <v>62550520</v>
      </c>
      <c r="B61" s="2" t="s">
        <v>493</v>
      </c>
      <c r="C61" s="2" t="s">
        <v>7</v>
      </c>
      <c r="D61" s="5">
        <v>9.0037640000000003</v>
      </c>
      <c r="E61" s="2"/>
      <c r="F61" s="18"/>
    </row>
    <row r="62" spans="1:6">
      <c r="A62" s="2">
        <v>62550525</v>
      </c>
      <c r="B62" s="2" t="s">
        <v>494</v>
      </c>
      <c r="C62" s="2" t="s">
        <v>7</v>
      </c>
      <c r="D62" s="5">
        <v>6.0024000000000006</v>
      </c>
      <c r="E62" s="2"/>
      <c r="F62" s="18"/>
    </row>
    <row r="63" spans="1:6">
      <c r="A63" s="2">
        <v>62550515</v>
      </c>
      <c r="B63" s="2" t="s">
        <v>495</v>
      </c>
      <c r="C63" s="2" t="s">
        <v>7</v>
      </c>
      <c r="D63" s="5">
        <v>16.005990000000001</v>
      </c>
      <c r="E63" s="2"/>
      <c r="F63" s="18"/>
    </row>
    <row r="64" spans="1:6">
      <c r="A64" s="2">
        <v>62550508</v>
      </c>
      <c r="B64" s="2" t="s">
        <v>496</v>
      </c>
      <c r="C64" s="2" t="s">
        <v>7</v>
      </c>
      <c r="D64" s="5">
        <v>14.005599999999998</v>
      </c>
      <c r="E64" s="2"/>
      <c r="F64" s="18"/>
    </row>
    <row r="65" spans="1:6">
      <c r="A65" s="2">
        <v>62550530</v>
      </c>
      <c r="B65" s="2" t="s">
        <v>497</v>
      </c>
      <c r="C65" s="2" t="s">
        <v>7</v>
      </c>
      <c r="D65" s="5">
        <v>8.0031999999999996</v>
      </c>
      <c r="E65" s="2"/>
      <c r="F65" s="18"/>
    </row>
    <row r="66" spans="1:6">
      <c r="A66" s="2">
        <v>62700535</v>
      </c>
      <c r="B66" s="2" t="s">
        <v>498</v>
      </c>
      <c r="C66" s="2" t="s">
        <v>7</v>
      </c>
      <c r="D66" s="5">
        <v>2.0007179999999996</v>
      </c>
      <c r="E66" s="2"/>
      <c r="F66" s="18"/>
    </row>
    <row r="67" spans="1:6">
      <c r="A67" s="6">
        <v>62550535</v>
      </c>
      <c r="B67" s="2" t="s">
        <v>499</v>
      </c>
      <c r="C67" s="2" t="s">
        <v>7</v>
      </c>
      <c r="D67" s="5">
        <v>10.003836</v>
      </c>
      <c r="E67" s="2"/>
      <c r="F67" s="18"/>
    </row>
    <row r="68" spans="1:6">
      <c r="A68" s="10">
        <v>62000062</v>
      </c>
      <c r="B68" s="2" t="s">
        <v>500</v>
      </c>
      <c r="C68" s="2" t="s">
        <v>7</v>
      </c>
      <c r="D68" s="5">
        <v>4.0014359999999991</v>
      </c>
      <c r="E68" s="2"/>
      <c r="F68" s="18"/>
    </row>
    <row r="69" spans="1:6">
      <c r="A69" s="11">
        <v>62450530</v>
      </c>
      <c r="B69" s="2" t="s">
        <v>501</v>
      </c>
      <c r="C69" s="2" t="s">
        <v>7</v>
      </c>
      <c r="D69" s="5">
        <v>4.0015999999999998</v>
      </c>
      <c r="E69" s="2"/>
      <c r="F69" s="18"/>
    </row>
    <row r="70" spans="1:6">
      <c r="A70" s="2">
        <v>62450508</v>
      </c>
      <c r="B70" s="2" t="s">
        <v>502</v>
      </c>
      <c r="C70" s="2" t="s">
        <v>7</v>
      </c>
      <c r="D70" s="5">
        <v>5.0019179999999999</v>
      </c>
      <c r="E70" s="2"/>
      <c r="F70" s="18"/>
    </row>
    <row r="71" spans="1:6">
      <c r="A71" s="2">
        <v>62450515</v>
      </c>
      <c r="B71" s="2" t="s">
        <v>503</v>
      </c>
      <c r="C71" s="2" t="s">
        <v>7</v>
      </c>
      <c r="D71" s="5">
        <v>3.0012000000000003</v>
      </c>
      <c r="E71" s="2"/>
      <c r="F71" s="18"/>
    </row>
    <row r="72" spans="1:6">
      <c r="A72" s="6">
        <v>62450520</v>
      </c>
      <c r="B72" s="2" t="s">
        <v>504</v>
      </c>
      <c r="C72" s="2" t="s">
        <v>7</v>
      </c>
      <c r="D72" s="5">
        <v>4.0015999999999998</v>
      </c>
      <c r="E72" s="2"/>
      <c r="F72" s="18"/>
    </row>
    <row r="73" spans="1:6">
      <c r="A73" s="3">
        <v>62450525</v>
      </c>
      <c r="B73" s="18" t="s">
        <v>505</v>
      </c>
      <c r="C73" s="2" t="s">
        <v>7</v>
      </c>
      <c r="D73" s="5">
        <v>1</v>
      </c>
      <c r="E73" s="2"/>
      <c r="F73" s="18"/>
    </row>
    <row r="74" spans="1:6">
      <c r="A74" s="10">
        <v>62500535</v>
      </c>
      <c r="B74" s="2" t="s">
        <v>506</v>
      </c>
      <c r="C74" s="2" t="s">
        <v>7</v>
      </c>
      <c r="D74" s="5">
        <v>4.0015999999999998</v>
      </c>
      <c r="E74" s="2"/>
      <c r="F74" s="18"/>
    </row>
    <row r="75" spans="1:6">
      <c r="A75" s="3">
        <v>62500530</v>
      </c>
      <c r="B75" s="18" t="s">
        <v>507</v>
      </c>
      <c r="C75" s="2" t="s">
        <v>7</v>
      </c>
      <c r="D75" s="5">
        <v>1</v>
      </c>
      <c r="E75" s="2"/>
      <c r="F75" s="18"/>
    </row>
    <row r="76" spans="1:6">
      <c r="A76" s="3">
        <v>62500525</v>
      </c>
      <c r="B76" s="18" t="s">
        <v>508</v>
      </c>
      <c r="C76" s="2" t="s">
        <v>7</v>
      </c>
      <c r="D76" s="5">
        <v>1</v>
      </c>
      <c r="E76" s="2"/>
      <c r="F76" s="18"/>
    </row>
    <row r="77" spans="1:6">
      <c r="A77" s="10">
        <v>62500508</v>
      </c>
      <c r="B77" s="2" t="s">
        <v>509</v>
      </c>
      <c r="C77" s="2" t="s">
        <v>7</v>
      </c>
      <c r="D77" s="5">
        <v>8.0031999999999996</v>
      </c>
      <c r="E77" s="2"/>
      <c r="F77" s="18"/>
    </row>
    <row r="78" spans="1:6">
      <c r="A78" s="3">
        <v>62500515</v>
      </c>
      <c r="B78" s="18" t="s">
        <v>510</v>
      </c>
      <c r="C78" s="2" t="s">
        <v>7</v>
      </c>
      <c r="D78" s="5">
        <v>0</v>
      </c>
      <c r="E78" s="2"/>
      <c r="F78" s="18"/>
    </row>
    <row r="79" spans="1:6">
      <c r="A79" s="3">
        <v>62600525</v>
      </c>
      <c r="B79" s="18" t="s">
        <v>511</v>
      </c>
      <c r="C79" s="2" t="s">
        <v>7</v>
      </c>
      <c r="D79" s="5">
        <v>1</v>
      </c>
      <c r="E79" s="2"/>
      <c r="F79" s="18"/>
    </row>
    <row r="80" spans="1:6">
      <c r="A80" s="11">
        <v>62620530</v>
      </c>
      <c r="B80" s="2" t="s">
        <v>512</v>
      </c>
      <c r="C80" s="2" t="s">
        <v>7</v>
      </c>
      <c r="D80" s="5">
        <v>8.0031999999999996</v>
      </c>
      <c r="E80" s="2"/>
      <c r="F80" s="18"/>
    </row>
    <row r="81" spans="1:6">
      <c r="A81" s="6">
        <v>62620503</v>
      </c>
      <c r="B81" s="2" t="s">
        <v>513</v>
      </c>
      <c r="C81" s="2" t="s">
        <v>7</v>
      </c>
      <c r="D81" s="5">
        <v>18.996009999999998</v>
      </c>
      <c r="E81" s="2"/>
      <c r="F81" s="18"/>
    </row>
    <row r="82" spans="1:6">
      <c r="A82" s="3">
        <v>62450535</v>
      </c>
      <c r="B82" s="18" t="s">
        <v>514</v>
      </c>
      <c r="C82" s="2" t="s">
        <v>7</v>
      </c>
      <c r="D82" s="5">
        <v>1.0004</v>
      </c>
      <c r="E82" s="2"/>
      <c r="F82" s="18"/>
    </row>
    <row r="83" spans="1:6">
      <c r="A83" s="11">
        <v>62500520</v>
      </c>
      <c r="B83" s="2" t="s">
        <v>515</v>
      </c>
      <c r="C83" s="2" t="s">
        <v>7</v>
      </c>
      <c r="D83" s="5">
        <v>9.0036000000000005</v>
      </c>
      <c r="E83" s="2"/>
      <c r="F83" s="18"/>
    </row>
    <row r="84" spans="1:6">
      <c r="A84" s="2">
        <v>62600508</v>
      </c>
      <c r="B84" s="2" t="s">
        <v>516</v>
      </c>
      <c r="C84" s="2" t="s">
        <v>7</v>
      </c>
      <c r="D84" s="5">
        <v>24.997595999999998</v>
      </c>
      <c r="E84" s="2"/>
      <c r="F84" s="18"/>
    </row>
    <row r="85" spans="1:6">
      <c r="A85" s="2">
        <v>62600520</v>
      </c>
      <c r="B85" s="2" t="s">
        <v>517</v>
      </c>
      <c r="C85" s="2" t="s">
        <v>7</v>
      </c>
      <c r="D85" s="5">
        <v>27.999278999999998</v>
      </c>
      <c r="E85" s="2"/>
      <c r="F85" s="18"/>
    </row>
    <row r="86" spans="1:6">
      <c r="A86" s="6">
        <v>62600535</v>
      </c>
      <c r="B86" s="2" t="s">
        <v>518</v>
      </c>
      <c r="C86" s="2" t="s">
        <v>7</v>
      </c>
      <c r="D86" s="5">
        <v>12.005292000000001</v>
      </c>
      <c r="E86" s="2"/>
      <c r="F86" s="18"/>
    </row>
    <row r="87" spans="1:6">
      <c r="A87" s="3">
        <v>62620540</v>
      </c>
      <c r="B87" s="18" t="s">
        <v>519</v>
      </c>
      <c r="C87" s="2" t="s">
        <v>7</v>
      </c>
      <c r="D87" s="5">
        <v>1</v>
      </c>
      <c r="E87" s="2"/>
      <c r="F87" s="18"/>
    </row>
    <row r="88" spans="1:6">
      <c r="A88" s="3">
        <v>62630500</v>
      </c>
      <c r="B88" s="18" t="s">
        <v>520</v>
      </c>
      <c r="C88" s="2" t="s">
        <v>7</v>
      </c>
      <c r="D88" s="5">
        <v>1</v>
      </c>
      <c r="E88" s="2"/>
      <c r="F88" s="18"/>
    </row>
    <row r="89" spans="1:6">
      <c r="A89" s="11">
        <v>62620535</v>
      </c>
      <c r="B89" s="2" t="s">
        <v>521</v>
      </c>
      <c r="C89" s="2" t="s">
        <v>7</v>
      </c>
      <c r="D89" s="5">
        <v>5.0015900000000002</v>
      </c>
      <c r="E89" s="2"/>
      <c r="F89" s="18"/>
    </row>
    <row r="90" spans="1:6">
      <c r="A90" s="2">
        <v>62600530</v>
      </c>
      <c r="B90" s="2" t="s">
        <v>522</v>
      </c>
      <c r="C90" s="2" t="s">
        <v>7</v>
      </c>
      <c r="D90" s="5">
        <v>11.0044</v>
      </c>
      <c r="E90" s="2"/>
      <c r="F90" s="18"/>
    </row>
    <row r="91" spans="1:6">
      <c r="A91" s="2">
        <v>62620508</v>
      </c>
      <c r="B91" s="2" t="s">
        <v>523</v>
      </c>
      <c r="C91" s="2" t="s">
        <v>7</v>
      </c>
      <c r="D91" s="5">
        <v>23.003319999999999</v>
      </c>
      <c r="E91" s="2"/>
      <c r="F91" s="18"/>
    </row>
    <row r="92" spans="1:6">
      <c r="A92" s="6">
        <v>62600515</v>
      </c>
      <c r="B92" s="2" t="s">
        <v>524</v>
      </c>
      <c r="C92" s="2" t="s">
        <v>7</v>
      </c>
      <c r="D92" s="5">
        <v>12.004799999999999</v>
      </c>
      <c r="E92" s="2"/>
      <c r="F92" s="18"/>
    </row>
    <row r="93" spans="1:6">
      <c r="A93" s="3">
        <v>62620525</v>
      </c>
      <c r="B93" s="18" t="s">
        <v>525</v>
      </c>
      <c r="C93" s="2" t="s">
        <v>7</v>
      </c>
      <c r="D93" s="5">
        <v>1</v>
      </c>
      <c r="E93" s="2"/>
      <c r="F93" s="18"/>
    </row>
    <row r="94" spans="1:6">
      <c r="A94" s="11">
        <v>62620515</v>
      </c>
      <c r="B94" s="2" t="s">
        <v>526</v>
      </c>
      <c r="C94" s="2" t="s">
        <v>7</v>
      </c>
      <c r="D94" s="5">
        <v>33.99286</v>
      </c>
      <c r="E94" s="2"/>
      <c r="F94" s="18"/>
    </row>
    <row r="95" spans="1:6">
      <c r="A95" s="6">
        <v>62620520</v>
      </c>
      <c r="B95" s="2" t="s">
        <v>527</v>
      </c>
      <c r="C95" s="2" t="s">
        <v>7</v>
      </c>
      <c r="D95" s="5">
        <v>20.999738000000001</v>
      </c>
      <c r="E95" s="2"/>
      <c r="F95" s="18"/>
    </row>
    <row r="96" spans="1:6">
      <c r="A96" s="11">
        <v>62303516</v>
      </c>
      <c r="B96" s="2" t="s">
        <v>528</v>
      </c>
      <c r="C96" s="2" t="s">
        <v>7</v>
      </c>
      <c r="D96" s="5">
        <v>12.004636</v>
      </c>
      <c r="E96" s="2"/>
      <c r="F96" s="18"/>
    </row>
    <row r="97" spans="1:6">
      <c r="A97" s="2">
        <v>62303509</v>
      </c>
      <c r="B97" s="2" t="s">
        <v>529</v>
      </c>
      <c r="C97" s="2" t="s">
        <v>7</v>
      </c>
      <c r="D97" s="5">
        <v>32.012799999999999</v>
      </c>
      <c r="E97" s="2"/>
      <c r="F97" s="18"/>
    </row>
    <row r="98" spans="1:6">
      <c r="A98" s="2">
        <v>62303525</v>
      </c>
      <c r="B98" s="2" t="s">
        <v>530</v>
      </c>
      <c r="C98" s="2" t="s">
        <v>7</v>
      </c>
      <c r="D98" s="5">
        <v>4.0015999999999998</v>
      </c>
      <c r="E98" s="2"/>
      <c r="F98" s="18"/>
    </row>
    <row r="99" spans="1:6">
      <c r="A99" s="2">
        <v>62303550</v>
      </c>
      <c r="B99" s="2" t="s">
        <v>531</v>
      </c>
      <c r="C99" s="2" t="s">
        <v>7</v>
      </c>
      <c r="D99" s="5">
        <v>3.0012000000000003</v>
      </c>
      <c r="E99" s="2"/>
      <c r="F99" s="18"/>
    </row>
    <row r="100" spans="1:6">
      <c r="A100" s="2">
        <v>62303528</v>
      </c>
      <c r="B100" s="2" t="s">
        <v>532</v>
      </c>
      <c r="C100" s="2" t="s">
        <v>7</v>
      </c>
      <c r="D100" s="5">
        <v>6.0023999999999997</v>
      </c>
      <c r="E100" s="2"/>
      <c r="F100" s="18"/>
    </row>
    <row r="101" spans="1:6">
      <c r="A101" s="2">
        <v>62533528</v>
      </c>
      <c r="B101" s="2" t="s">
        <v>533</v>
      </c>
      <c r="C101" s="2" t="s">
        <v>7</v>
      </c>
      <c r="D101" s="5">
        <v>3.0012000000000003</v>
      </c>
      <c r="E101" s="2"/>
      <c r="F101" s="18"/>
    </row>
    <row r="102" spans="1:6">
      <c r="A102" s="2">
        <v>62303540</v>
      </c>
      <c r="B102" s="2" t="s">
        <v>534</v>
      </c>
      <c r="C102" s="2" t="s">
        <v>7</v>
      </c>
      <c r="D102" s="5">
        <v>7.0028000000000006</v>
      </c>
      <c r="E102" s="2"/>
      <c r="F102" s="18"/>
    </row>
    <row r="103" spans="1:6">
      <c r="A103" s="2">
        <v>62303519</v>
      </c>
      <c r="B103" s="2" t="s">
        <v>535</v>
      </c>
      <c r="C103" s="2" t="s">
        <v>7</v>
      </c>
      <c r="D103" s="5">
        <v>3.0012000000000003</v>
      </c>
      <c r="E103" s="2"/>
      <c r="F103" s="18"/>
    </row>
    <row r="104" spans="1:6">
      <c r="A104" s="2">
        <v>62000112</v>
      </c>
      <c r="B104" s="2" t="s">
        <v>536</v>
      </c>
      <c r="C104" s="2" t="s">
        <v>6</v>
      </c>
      <c r="D104" s="5">
        <v>13.0052</v>
      </c>
      <c r="E104" s="2"/>
      <c r="F104" s="18"/>
    </row>
    <row r="105" spans="1:6">
      <c r="A105" s="2">
        <v>62503515</v>
      </c>
      <c r="B105" s="2" t="s">
        <v>537</v>
      </c>
      <c r="C105" s="2" t="s">
        <v>7</v>
      </c>
      <c r="D105" s="5">
        <v>6.0023999999999997</v>
      </c>
      <c r="E105" s="2"/>
      <c r="F105" s="18"/>
    </row>
    <row r="106" spans="1:6">
      <c r="A106" s="2">
        <v>62553515</v>
      </c>
      <c r="B106" s="2" t="s">
        <v>538</v>
      </c>
      <c r="C106" s="2" t="s">
        <v>7</v>
      </c>
      <c r="D106" s="5">
        <v>9.0036000000000005</v>
      </c>
      <c r="E106" s="2"/>
      <c r="F106" s="18"/>
    </row>
    <row r="107" spans="1:6">
      <c r="A107" s="2">
        <v>62503508</v>
      </c>
      <c r="B107" s="2" t="s">
        <v>539</v>
      </c>
      <c r="C107" s="2" t="s">
        <v>7</v>
      </c>
      <c r="D107" s="5">
        <v>15.006</v>
      </c>
      <c r="E107" s="2"/>
      <c r="F107" s="18"/>
    </row>
    <row r="108" spans="1:6">
      <c r="A108" s="2">
        <v>62453520</v>
      </c>
      <c r="B108" s="2" t="s">
        <v>540</v>
      </c>
      <c r="C108" s="2" t="s">
        <v>7</v>
      </c>
      <c r="D108" s="5">
        <v>9.0036000000000005</v>
      </c>
      <c r="E108" s="2"/>
      <c r="F108" s="18"/>
    </row>
    <row r="109" spans="1:6">
      <c r="A109" s="6">
        <v>62503535</v>
      </c>
      <c r="B109" s="2" t="s">
        <v>541</v>
      </c>
      <c r="C109" s="2" t="s">
        <v>7</v>
      </c>
      <c r="D109" s="5">
        <v>5.0019999999999998</v>
      </c>
      <c r="E109" s="2"/>
      <c r="F109" s="18"/>
    </row>
    <row r="110" spans="1:6">
      <c r="A110" s="3">
        <v>62453530</v>
      </c>
      <c r="B110" s="18" t="s">
        <v>542</v>
      </c>
      <c r="C110" s="2" t="s">
        <v>7</v>
      </c>
      <c r="D110" s="5">
        <v>1</v>
      </c>
      <c r="E110" s="2"/>
      <c r="F110" s="18"/>
    </row>
    <row r="111" spans="1:6">
      <c r="A111" s="11">
        <v>62503520</v>
      </c>
      <c r="B111" s="2" t="s">
        <v>543</v>
      </c>
      <c r="C111" s="2" t="s">
        <v>7</v>
      </c>
      <c r="D111" s="5">
        <v>11.004318</v>
      </c>
      <c r="E111" s="2"/>
      <c r="F111" s="18"/>
    </row>
    <row r="112" spans="1:6">
      <c r="A112" s="6">
        <v>62453508</v>
      </c>
      <c r="B112" s="2" t="s">
        <v>544</v>
      </c>
      <c r="C112" s="2" t="s">
        <v>7</v>
      </c>
      <c r="D112" s="5">
        <v>5.0019999999999998</v>
      </c>
      <c r="E112" s="2"/>
      <c r="F112" s="18"/>
    </row>
    <row r="113" spans="1:6">
      <c r="A113" s="3">
        <v>62453535</v>
      </c>
      <c r="B113" s="18" t="s">
        <v>545</v>
      </c>
      <c r="C113" s="2" t="s">
        <v>7</v>
      </c>
      <c r="D113" s="5">
        <v>1.0004</v>
      </c>
      <c r="E113" s="2"/>
      <c r="F113" s="18"/>
    </row>
    <row r="114" spans="1:6">
      <c r="A114" s="11">
        <v>62553508</v>
      </c>
      <c r="B114" s="2" t="s">
        <v>546</v>
      </c>
      <c r="C114" s="2" t="s">
        <v>7</v>
      </c>
      <c r="D114" s="5">
        <v>18.007200000000001</v>
      </c>
      <c r="E114" s="2"/>
      <c r="F114" s="18"/>
    </row>
    <row r="115" spans="1:6">
      <c r="A115" s="2">
        <v>62553530</v>
      </c>
      <c r="B115" s="2" t="s">
        <v>547</v>
      </c>
      <c r="C115" s="2" t="s">
        <v>7</v>
      </c>
      <c r="D115" s="5">
        <v>6.0023999999999997</v>
      </c>
      <c r="E115" s="2"/>
      <c r="F115" s="18"/>
    </row>
    <row r="116" spans="1:6">
      <c r="A116" s="2">
        <v>62553520</v>
      </c>
      <c r="B116" s="2" t="s">
        <v>548</v>
      </c>
      <c r="C116" s="2" t="s">
        <v>7</v>
      </c>
      <c r="D116" s="5">
        <v>4.0007929999999998</v>
      </c>
      <c r="E116" s="2"/>
      <c r="F116" s="18"/>
    </row>
    <row r="117" spans="1:6">
      <c r="A117" s="2">
        <v>62203520</v>
      </c>
      <c r="B117" s="2" t="s">
        <v>549</v>
      </c>
      <c r="C117" s="2" t="s">
        <v>7</v>
      </c>
      <c r="D117" s="5">
        <v>5.0019999999999998</v>
      </c>
      <c r="E117" s="2"/>
      <c r="F117" s="18"/>
    </row>
    <row r="118" spans="1:6">
      <c r="A118" s="6">
        <v>62203515</v>
      </c>
      <c r="B118" s="2" t="s">
        <v>550</v>
      </c>
      <c r="C118" s="2" t="s">
        <v>7</v>
      </c>
      <c r="D118" s="5">
        <v>9.0036000000000005</v>
      </c>
      <c r="E118" s="2"/>
      <c r="F118" s="18"/>
    </row>
    <row r="119" spans="1:6">
      <c r="A119" s="3">
        <v>62203508</v>
      </c>
      <c r="B119" s="18" t="s">
        <v>551</v>
      </c>
      <c r="C119" s="2" t="s">
        <v>7</v>
      </c>
      <c r="D119" s="5">
        <v>1</v>
      </c>
      <c r="E119" s="2"/>
      <c r="F119" s="18"/>
    </row>
    <row r="120" spans="1:6">
      <c r="A120" s="11">
        <v>62013515</v>
      </c>
      <c r="B120" s="2" t="s">
        <v>552</v>
      </c>
      <c r="C120" s="2" t="s">
        <v>7</v>
      </c>
      <c r="D120" s="5">
        <v>18.007200000000001</v>
      </c>
      <c r="E120" s="2"/>
      <c r="F120" s="18"/>
    </row>
    <row r="121" spans="1:6">
      <c r="A121" s="2">
        <v>62013508</v>
      </c>
      <c r="B121" s="2" t="s">
        <v>553</v>
      </c>
      <c r="C121" s="2" t="s">
        <v>7</v>
      </c>
      <c r="D121" s="5">
        <v>14.005600000000001</v>
      </c>
      <c r="E121" s="2"/>
      <c r="F121" s="18"/>
    </row>
    <row r="122" spans="1:6">
      <c r="A122" s="6">
        <v>62013520</v>
      </c>
      <c r="B122" s="2" t="s">
        <v>554</v>
      </c>
      <c r="C122" s="2" t="s">
        <v>7</v>
      </c>
      <c r="D122" s="5">
        <v>15.005507999999999</v>
      </c>
      <c r="E122" s="2"/>
      <c r="F122" s="18"/>
    </row>
    <row r="123" spans="1:6">
      <c r="A123" s="3">
        <v>62203535</v>
      </c>
      <c r="B123" s="15" t="s">
        <v>555</v>
      </c>
      <c r="C123" s="2" t="s">
        <v>7</v>
      </c>
      <c r="D123" s="5">
        <v>1</v>
      </c>
      <c r="E123" s="2"/>
      <c r="F123" s="18"/>
    </row>
    <row r="124" spans="1:6">
      <c r="A124" s="11">
        <v>62553535</v>
      </c>
      <c r="B124" s="2" t="s">
        <v>556</v>
      </c>
      <c r="C124" s="2" t="s">
        <v>7</v>
      </c>
      <c r="D124" s="5">
        <v>13</v>
      </c>
      <c r="E124" s="2"/>
      <c r="F124" s="18"/>
    </row>
    <row r="125" spans="1:6">
      <c r="A125" s="2">
        <v>62553232</v>
      </c>
      <c r="B125" s="2" t="s">
        <v>557</v>
      </c>
      <c r="C125" s="2" t="s">
        <v>7</v>
      </c>
      <c r="D125" s="5">
        <v>6.0024000000000006</v>
      </c>
      <c r="E125" s="2"/>
      <c r="F125" s="18"/>
    </row>
    <row r="126" spans="1:6">
      <c r="A126" s="6">
        <v>62013535</v>
      </c>
      <c r="B126" s="2" t="s">
        <v>558</v>
      </c>
      <c r="C126" s="2" t="s">
        <v>7</v>
      </c>
      <c r="D126" s="5">
        <v>5.0019999999999998</v>
      </c>
      <c r="E126" s="2"/>
      <c r="F126" s="18"/>
    </row>
    <row r="127" spans="1:6">
      <c r="A127" s="3">
        <v>62553337</v>
      </c>
      <c r="B127" s="18" t="s">
        <v>559</v>
      </c>
      <c r="C127" s="2" t="s">
        <v>7</v>
      </c>
      <c r="D127" s="5">
        <v>1</v>
      </c>
      <c r="E127" s="2"/>
      <c r="F127" s="18"/>
    </row>
    <row r="128" spans="1:6">
      <c r="A128" s="3">
        <v>62623015</v>
      </c>
      <c r="B128" s="18" t="s">
        <v>560</v>
      </c>
      <c r="C128" s="2" t="s">
        <v>7</v>
      </c>
      <c r="D128" s="5">
        <v>1</v>
      </c>
      <c r="E128" s="2"/>
      <c r="F128" s="18"/>
    </row>
    <row r="129" spans="1:6">
      <c r="A129" s="3">
        <v>62012532</v>
      </c>
      <c r="B129" s="18" t="s">
        <v>561</v>
      </c>
      <c r="C129" s="2" t="s">
        <v>7</v>
      </c>
      <c r="D129" s="5">
        <v>2</v>
      </c>
      <c r="E129" s="2"/>
      <c r="F129" s="18"/>
    </row>
    <row r="130" spans="1:6">
      <c r="A130" s="3">
        <v>62623515</v>
      </c>
      <c r="B130" s="18" t="s">
        <v>562</v>
      </c>
      <c r="C130" s="2" t="s">
        <v>7</v>
      </c>
      <c r="D130" s="5">
        <v>2</v>
      </c>
      <c r="E130" s="2"/>
      <c r="F130" s="18"/>
    </row>
    <row r="131" spans="1:6">
      <c r="A131" s="11">
        <v>62603508</v>
      </c>
      <c r="B131" s="2" t="s">
        <v>563</v>
      </c>
      <c r="C131" s="2" t="s">
        <v>7</v>
      </c>
      <c r="D131" s="5">
        <v>12.004799999999999</v>
      </c>
      <c r="E131" s="2"/>
      <c r="F131" s="18"/>
    </row>
    <row r="132" spans="1:6">
      <c r="A132" s="2">
        <v>62633509</v>
      </c>
      <c r="B132" s="2" t="s">
        <v>564</v>
      </c>
      <c r="C132" s="2" t="s">
        <v>7</v>
      </c>
      <c r="D132" s="5">
        <v>5.0019999999999998</v>
      </c>
      <c r="E132" s="2"/>
      <c r="F132" s="18"/>
    </row>
    <row r="133" spans="1:6">
      <c r="A133" s="2">
        <v>62603515</v>
      </c>
      <c r="B133" s="2" t="s">
        <v>565</v>
      </c>
      <c r="C133" s="2" t="s">
        <v>7</v>
      </c>
      <c r="D133" s="5">
        <v>54.021599999999999</v>
      </c>
      <c r="E133" s="2"/>
      <c r="F133" s="18"/>
    </row>
    <row r="134" spans="1:6">
      <c r="A134" s="2">
        <v>62623535</v>
      </c>
      <c r="B134" s="2" t="s">
        <v>566</v>
      </c>
      <c r="C134" s="2" t="s">
        <v>7</v>
      </c>
      <c r="D134" s="5">
        <v>3.0012000000000003</v>
      </c>
      <c r="E134" s="2"/>
      <c r="F134" s="18"/>
    </row>
    <row r="135" spans="1:6">
      <c r="A135" s="2">
        <v>62603520</v>
      </c>
      <c r="B135" s="2" t="s">
        <v>567</v>
      </c>
      <c r="C135" s="2" t="s">
        <v>7</v>
      </c>
      <c r="D135" s="5">
        <v>22.997751999999998</v>
      </c>
      <c r="E135" s="2"/>
      <c r="F135" s="18"/>
    </row>
    <row r="136" spans="1:6">
      <c r="A136" s="6">
        <v>62623530</v>
      </c>
      <c r="B136" s="2" t="s">
        <v>568</v>
      </c>
      <c r="C136" s="2" t="s">
        <v>7</v>
      </c>
      <c r="D136" s="5">
        <v>6.0024000000000006</v>
      </c>
      <c r="E136" s="2"/>
      <c r="F136" s="18"/>
    </row>
    <row r="137" spans="1:6">
      <c r="A137" s="3">
        <v>62000073</v>
      </c>
      <c r="B137" s="18" t="s">
        <v>569</v>
      </c>
      <c r="C137" s="2" t="s">
        <v>6</v>
      </c>
      <c r="D137" s="5">
        <v>2</v>
      </c>
      <c r="E137" s="2"/>
      <c r="F137" s="18"/>
    </row>
    <row r="138" spans="1:6">
      <c r="A138" s="3">
        <v>62623020</v>
      </c>
      <c r="B138" s="18" t="s">
        <v>570</v>
      </c>
      <c r="C138" s="2" t="s">
        <v>7</v>
      </c>
      <c r="D138" s="5">
        <v>1</v>
      </c>
      <c r="E138" s="2"/>
      <c r="F138" s="18"/>
    </row>
    <row r="139" spans="1:6">
      <c r="A139" s="3">
        <v>62000072</v>
      </c>
      <c r="B139" s="18" t="s">
        <v>571</v>
      </c>
      <c r="C139" s="2" t="s">
        <v>6</v>
      </c>
      <c r="D139" s="5">
        <v>1</v>
      </c>
      <c r="E139" s="2"/>
      <c r="F139" s="18"/>
    </row>
    <row r="140" spans="1:6">
      <c r="A140" s="3">
        <v>63000001</v>
      </c>
      <c r="B140" s="18" t="s">
        <v>572</v>
      </c>
      <c r="C140" s="2" t="s">
        <v>6</v>
      </c>
      <c r="D140" s="5">
        <v>1</v>
      </c>
      <c r="E140" s="2"/>
      <c r="F140" s="18"/>
    </row>
    <row r="141" spans="1:6">
      <c r="A141" s="3">
        <v>62000107</v>
      </c>
      <c r="B141" s="18" t="s">
        <v>573</v>
      </c>
      <c r="C141" s="2" t="s">
        <v>6</v>
      </c>
      <c r="D141" s="5">
        <v>1</v>
      </c>
      <c r="E141" s="2"/>
      <c r="F141" s="18"/>
    </row>
    <row r="142" spans="1:6">
      <c r="A142" s="11">
        <v>63410115</v>
      </c>
      <c r="B142" s="2" t="s">
        <v>574</v>
      </c>
      <c r="C142" s="2" t="s">
        <v>7</v>
      </c>
      <c r="D142" s="5">
        <v>4.0016819999999997</v>
      </c>
      <c r="E142" s="2"/>
      <c r="F142" s="18"/>
    </row>
    <row r="143" spans="1:6">
      <c r="A143" s="2">
        <v>63410120</v>
      </c>
      <c r="B143" s="2" t="s">
        <v>575</v>
      </c>
      <c r="C143" s="2" t="s">
        <v>7</v>
      </c>
      <c r="D143" s="5">
        <v>19.001766</v>
      </c>
      <c r="E143" s="2"/>
      <c r="F143" s="18"/>
    </row>
    <row r="144" spans="1:6">
      <c r="A144" s="2">
        <v>63410125</v>
      </c>
      <c r="B144" s="2" t="s">
        <v>576</v>
      </c>
      <c r="C144" s="2" t="s">
        <v>7</v>
      </c>
      <c r="D144" s="5">
        <v>8.0031999999999996</v>
      </c>
      <c r="E144" s="2"/>
      <c r="F144" s="18"/>
    </row>
    <row r="145" spans="1:6">
      <c r="A145" s="2">
        <v>63410130</v>
      </c>
      <c r="B145" s="2" t="s">
        <v>577</v>
      </c>
      <c r="C145" s="2" t="s">
        <v>7</v>
      </c>
      <c r="D145" s="5">
        <v>39.015599999999999</v>
      </c>
      <c r="E145" s="2"/>
      <c r="F145" s="18"/>
    </row>
    <row r="146" spans="1:6">
      <c r="A146" s="6">
        <v>63410135</v>
      </c>
      <c r="B146" s="2" t="s">
        <v>578</v>
      </c>
      <c r="C146" s="2" t="s">
        <v>7</v>
      </c>
      <c r="D146" s="5">
        <v>30.999492</v>
      </c>
      <c r="E146" s="2"/>
      <c r="F146" s="18"/>
    </row>
    <row r="147" spans="1:6">
      <c r="A147" s="3">
        <v>63410138</v>
      </c>
      <c r="B147" s="18" t="s">
        <v>579</v>
      </c>
      <c r="C147" s="2" t="s">
        <v>7</v>
      </c>
      <c r="D147" s="5">
        <v>2</v>
      </c>
      <c r="E147" s="2"/>
      <c r="F147" s="18"/>
    </row>
    <row r="148" spans="1:6">
      <c r="A148" s="11">
        <v>63410140</v>
      </c>
      <c r="B148" s="2" t="s">
        <v>580</v>
      </c>
      <c r="C148" s="2" t="s">
        <v>7</v>
      </c>
      <c r="D148" s="5">
        <v>16.001754999999999</v>
      </c>
      <c r="E148" s="2"/>
      <c r="F148" s="18"/>
    </row>
    <row r="149" spans="1:6">
      <c r="A149" s="2">
        <v>63410145</v>
      </c>
      <c r="B149" s="2" t="s">
        <v>581</v>
      </c>
      <c r="C149" s="2" t="s">
        <v>7</v>
      </c>
      <c r="D149" s="5">
        <v>22.999709000000003</v>
      </c>
      <c r="E149" s="2"/>
      <c r="F149" s="18"/>
    </row>
    <row r="150" spans="1:6">
      <c r="A150" s="6">
        <v>63410156</v>
      </c>
      <c r="B150" s="2" t="s">
        <v>582</v>
      </c>
      <c r="C150" s="2" t="s">
        <v>7</v>
      </c>
      <c r="D150" s="5">
        <v>9.0035999999999987</v>
      </c>
      <c r="E150" s="2"/>
      <c r="F150" s="18"/>
    </row>
    <row r="151" spans="1:6">
      <c r="A151" s="3">
        <v>63410162</v>
      </c>
      <c r="B151" s="18" t="s">
        <v>583</v>
      </c>
      <c r="C151" s="2" t="s">
        <v>7</v>
      </c>
      <c r="D151" s="5">
        <v>2</v>
      </c>
      <c r="E151" s="2"/>
      <c r="F151" s="18"/>
    </row>
    <row r="152" spans="1:6">
      <c r="A152" s="3">
        <v>63400145</v>
      </c>
      <c r="B152" s="18" t="s">
        <v>584</v>
      </c>
      <c r="C152" s="2" t="s">
        <v>7</v>
      </c>
      <c r="D152" s="5">
        <v>2</v>
      </c>
      <c r="E152" s="2"/>
      <c r="F152" s="18"/>
    </row>
    <row r="153" spans="1:6">
      <c r="A153" s="3">
        <v>63161040</v>
      </c>
      <c r="B153" s="18" t="s">
        <v>585</v>
      </c>
      <c r="C153" s="2" t="s">
        <v>7</v>
      </c>
      <c r="D153" s="5">
        <v>2</v>
      </c>
      <c r="E153" s="2"/>
      <c r="F153" s="18"/>
    </row>
    <row r="154" spans="1:6">
      <c r="A154" s="3">
        <v>63435004</v>
      </c>
      <c r="B154" s="18" t="s">
        <v>586</v>
      </c>
      <c r="C154" s="2" t="s">
        <v>7</v>
      </c>
      <c r="D154" s="5">
        <v>2</v>
      </c>
      <c r="E154" s="2"/>
      <c r="F154" s="18"/>
    </row>
    <row r="155" spans="1:6">
      <c r="A155" s="3">
        <v>63390130</v>
      </c>
      <c r="B155" s="18" t="s">
        <v>587</v>
      </c>
      <c r="C155" s="2" t="s">
        <v>7</v>
      </c>
      <c r="D155" s="5">
        <v>2</v>
      </c>
      <c r="E155" s="2"/>
      <c r="F155" s="18"/>
    </row>
    <row r="156" spans="1:6">
      <c r="A156" s="10">
        <v>63390120</v>
      </c>
      <c r="B156" s="2" t="s">
        <v>588</v>
      </c>
      <c r="C156" s="2" t="s">
        <v>7</v>
      </c>
      <c r="D156" s="5">
        <v>3.0012000000000003</v>
      </c>
      <c r="E156" s="2"/>
      <c r="F156" s="18"/>
    </row>
    <row r="157" spans="1:6">
      <c r="A157" s="3">
        <v>63050130</v>
      </c>
      <c r="B157" s="18" t="s">
        <v>589</v>
      </c>
      <c r="C157" s="2" t="s">
        <v>7</v>
      </c>
      <c r="D157" s="5">
        <v>2</v>
      </c>
      <c r="E157" s="2"/>
      <c r="F157" s="18"/>
    </row>
    <row r="158" spans="1:6">
      <c r="A158" s="3">
        <v>63420000</v>
      </c>
      <c r="B158" s="18" t="s">
        <v>590</v>
      </c>
      <c r="C158" s="2" t="s">
        <v>7</v>
      </c>
      <c r="D158" s="5">
        <v>2</v>
      </c>
      <c r="E158" s="2"/>
      <c r="F158" s="18"/>
    </row>
    <row r="159" spans="1:6">
      <c r="A159" s="3">
        <v>63160125</v>
      </c>
      <c r="B159" s="18" t="s">
        <v>591</v>
      </c>
      <c r="C159" s="2" t="s">
        <v>7</v>
      </c>
      <c r="D159" s="5">
        <v>2</v>
      </c>
      <c r="E159" s="2"/>
      <c r="F159" s="18"/>
    </row>
    <row r="160" spans="1:6">
      <c r="A160" s="10">
        <v>63160135</v>
      </c>
      <c r="B160" s="2" t="s">
        <v>592</v>
      </c>
      <c r="C160" s="2" t="s">
        <v>7</v>
      </c>
      <c r="D160" s="5">
        <v>5</v>
      </c>
      <c r="E160" s="2"/>
      <c r="F160" s="18"/>
    </row>
    <row r="161" spans="1:6">
      <c r="A161" s="3">
        <v>63020170</v>
      </c>
      <c r="B161" s="18" t="s">
        <v>593</v>
      </c>
      <c r="C161" s="2" t="s">
        <v>7</v>
      </c>
      <c r="D161" s="5">
        <v>2</v>
      </c>
      <c r="E161" s="2"/>
      <c r="F161" s="18"/>
    </row>
    <row r="162" spans="1:6">
      <c r="A162" s="11">
        <v>63020156</v>
      </c>
      <c r="B162" s="2" t="s">
        <v>594</v>
      </c>
      <c r="C162" s="2" t="s">
        <v>7</v>
      </c>
      <c r="D162" s="5">
        <v>3.0012000000000003</v>
      </c>
      <c r="E162" s="2"/>
      <c r="F162" s="18"/>
    </row>
    <row r="163" spans="1:6">
      <c r="A163" s="2">
        <v>63020145</v>
      </c>
      <c r="B163" s="2" t="s">
        <v>595</v>
      </c>
      <c r="C163" s="2" t="s">
        <v>7</v>
      </c>
      <c r="D163" s="5">
        <v>2.000718</v>
      </c>
      <c r="E163" s="2"/>
      <c r="F163" s="18"/>
    </row>
    <row r="164" spans="1:6">
      <c r="A164" s="6">
        <v>63020140</v>
      </c>
      <c r="B164" s="2" t="s">
        <v>596</v>
      </c>
      <c r="C164" s="2" t="s">
        <v>7</v>
      </c>
      <c r="D164" s="5">
        <v>7.0025539999999999</v>
      </c>
      <c r="E164" s="2"/>
      <c r="F164" s="18"/>
    </row>
    <row r="165" spans="1:6">
      <c r="A165" s="3">
        <v>63020138</v>
      </c>
      <c r="B165" s="18" t="s">
        <v>597</v>
      </c>
      <c r="C165" s="2" t="s">
        <v>7</v>
      </c>
      <c r="D165" s="5">
        <v>2</v>
      </c>
      <c r="E165" s="2"/>
      <c r="F165" s="18"/>
    </row>
    <row r="166" spans="1:6">
      <c r="A166" s="11">
        <v>63020135</v>
      </c>
      <c r="B166" s="2" t="s">
        <v>598</v>
      </c>
      <c r="C166" s="2" t="s">
        <v>7</v>
      </c>
      <c r="D166" s="5">
        <v>12.004799999999999</v>
      </c>
      <c r="E166" s="2"/>
      <c r="F166" s="18"/>
    </row>
    <row r="167" spans="1:6">
      <c r="A167" s="2">
        <v>63020130</v>
      </c>
      <c r="B167" s="2" t="s">
        <v>599</v>
      </c>
      <c r="C167" s="2" t="s">
        <v>7</v>
      </c>
      <c r="D167" s="5">
        <v>7.0028819999999996</v>
      </c>
      <c r="E167" s="2"/>
      <c r="F167" s="18"/>
    </row>
    <row r="168" spans="1:6">
      <c r="A168" s="2">
        <v>63020120</v>
      </c>
      <c r="B168" s="2" t="s">
        <v>600</v>
      </c>
      <c r="C168" s="2" t="s">
        <v>7</v>
      </c>
      <c r="D168" s="5">
        <v>4.0012720000000002</v>
      </c>
      <c r="E168" s="2"/>
      <c r="F168" s="18"/>
    </row>
    <row r="169" spans="1:6">
      <c r="A169" s="2">
        <v>64032015</v>
      </c>
      <c r="B169" s="2" t="s">
        <v>601</v>
      </c>
      <c r="C169" s="2" t="s">
        <v>7</v>
      </c>
      <c r="D169" s="5">
        <v>10.004</v>
      </c>
      <c r="E169" s="2"/>
      <c r="F169" s="18"/>
    </row>
    <row r="170" spans="1:6">
      <c r="A170" s="2">
        <v>64032008</v>
      </c>
      <c r="B170" s="2" t="s">
        <v>602</v>
      </c>
      <c r="C170" s="2" t="s">
        <v>7</v>
      </c>
      <c r="D170" s="5">
        <v>17.998643999999999</v>
      </c>
      <c r="E170" s="2"/>
      <c r="F170" s="18"/>
    </row>
    <row r="171" spans="1:6">
      <c r="A171" s="2">
        <v>64032020</v>
      </c>
      <c r="B171" s="2" t="s">
        <v>603</v>
      </c>
      <c r="C171" s="2" t="s">
        <v>7</v>
      </c>
      <c r="D171" s="5">
        <v>7.0003349999999998</v>
      </c>
      <c r="E171" s="2"/>
      <c r="F171" s="18"/>
    </row>
    <row r="172" spans="1:6">
      <c r="A172" s="2">
        <v>64032025</v>
      </c>
      <c r="B172" s="2" t="s">
        <v>604</v>
      </c>
      <c r="C172" s="2" t="s">
        <v>7</v>
      </c>
      <c r="D172" s="5">
        <v>7.0028000000000006</v>
      </c>
      <c r="E172" s="2"/>
      <c r="F172" s="18"/>
    </row>
    <row r="173" spans="1:6">
      <c r="A173" s="2">
        <v>64032035</v>
      </c>
      <c r="B173" s="2" t="s">
        <v>605</v>
      </c>
      <c r="C173" s="2" t="s">
        <v>7</v>
      </c>
      <c r="D173" s="5">
        <v>8</v>
      </c>
      <c r="E173" s="2"/>
      <c r="F173" s="18"/>
    </row>
    <row r="174" spans="1:6">
      <c r="A174" s="6">
        <v>64032030</v>
      </c>
      <c r="B174" s="6" t="s">
        <v>606</v>
      </c>
      <c r="C174" s="6" t="s">
        <v>7</v>
      </c>
      <c r="D174" s="38">
        <v>3.0012000000000003</v>
      </c>
      <c r="E174" s="6"/>
      <c r="F174" s="18"/>
    </row>
    <row r="175" spans="1:6">
      <c r="A175" s="15" t="str">
        <f t="shared" ref="A175:A182" si="0">"99900062"</f>
        <v>99900062</v>
      </c>
      <c r="B175" s="18" t="str">
        <f>"הסתעפות מחבר 32"</f>
        <v>הסתעפות מחבר 32</v>
      </c>
      <c r="C175" s="2" t="s">
        <v>7</v>
      </c>
      <c r="D175" s="18">
        <v>5</v>
      </c>
      <c r="E175" s="18"/>
      <c r="F175" s="18" t="s">
        <v>1219</v>
      </c>
    </row>
    <row r="176" spans="1:6">
      <c r="A176" s="15" t="str">
        <f t="shared" si="0"/>
        <v>99900062</v>
      </c>
      <c r="B176" s="18" t="str">
        <f>"הסתעפות מחבר 63"</f>
        <v>הסתעפות מחבר 63</v>
      </c>
      <c r="C176" s="2" t="s">
        <v>7</v>
      </c>
      <c r="D176" s="18">
        <v>2</v>
      </c>
      <c r="E176" s="18"/>
      <c r="F176" s="18" t="s">
        <v>1219</v>
      </c>
    </row>
    <row r="177" spans="1:6">
      <c r="A177" s="15" t="str">
        <f t="shared" si="0"/>
        <v>99900062</v>
      </c>
      <c r="B177" s="18" t="str">
        <f>"זווית 32 פלאסון"</f>
        <v>זווית 32 פלאסון</v>
      </c>
      <c r="C177" s="2" t="s">
        <v>7</v>
      </c>
      <c r="D177" s="18">
        <v>6</v>
      </c>
      <c r="E177" s="18"/>
      <c r="F177" s="18" t="s">
        <v>1219</v>
      </c>
    </row>
    <row r="178" spans="1:6">
      <c r="A178" s="15" t="str">
        <f t="shared" si="0"/>
        <v>99900062</v>
      </c>
      <c r="B178" s="18" t="str">
        <f>"זווית 63 פלאסון"</f>
        <v>זווית 63 פלאסון</v>
      </c>
      <c r="C178" s="2" t="s">
        <v>7</v>
      </c>
      <c r="D178" s="18">
        <v>6</v>
      </c>
      <c r="E178" s="18"/>
      <c r="F178" s="18" t="s">
        <v>1219</v>
      </c>
    </row>
    <row r="179" spans="1:6">
      <c r="A179" s="15" t="str">
        <f t="shared" si="0"/>
        <v>99900062</v>
      </c>
      <c r="B179" s="18" t="str">
        <f>"מצמד 32*1 חוץ"</f>
        <v>מצמד 32*1 חוץ</v>
      </c>
      <c r="C179" s="2" t="s">
        <v>7</v>
      </c>
      <c r="D179" s="18">
        <v>4</v>
      </c>
      <c r="E179" s="18"/>
      <c r="F179" s="18" t="s">
        <v>1219</v>
      </c>
    </row>
    <row r="180" spans="1:6">
      <c r="A180" s="27" t="str">
        <f t="shared" si="0"/>
        <v>99900062</v>
      </c>
      <c r="B180" s="8" t="str">
        <f>"מצמד 63*2 חוץ"</f>
        <v>מצמד 63*2 חוץ</v>
      </c>
      <c r="C180" s="6" t="s">
        <v>7</v>
      </c>
      <c r="D180" s="8">
        <v>4</v>
      </c>
      <c r="E180" s="8"/>
      <c r="F180" s="18" t="s">
        <v>1219</v>
      </c>
    </row>
    <row r="181" spans="1:6">
      <c r="A181" s="15" t="str">
        <f t="shared" si="0"/>
        <v>99900062</v>
      </c>
      <c r="B181" s="18" t="s">
        <v>1220</v>
      </c>
      <c r="C181" s="2" t="s">
        <v>7</v>
      </c>
      <c r="D181" s="30">
        <v>5</v>
      </c>
      <c r="E181" s="18"/>
      <c r="F181" s="18" t="s">
        <v>1219</v>
      </c>
    </row>
    <row r="182" spans="1:6">
      <c r="A182" s="15" t="str">
        <f t="shared" si="0"/>
        <v>99900062</v>
      </c>
      <c r="B182" s="18" t="s">
        <v>1221</v>
      </c>
      <c r="C182" s="2" t="s">
        <v>7</v>
      </c>
      <c r="D182" s="30">
        <v>1</v>
      </c>
      <c r="E182" s="18"/>
      <c r="F182" s="18" t="s">
        <v>1219</v>
      </c>
    </row>
    <row r="183" spans="1:6">
      <c r="A183" s="15" t="str">
        <f t="shared" ref="A183:A196" si="1">"99900062"</f>
        <v>99900062</v>
      </c>
      <c r="B183" s="18" t="s">
        <v>1222</v>
      </c>
      <c r="C183" s="2" t="s">
        <v>7</v>
      </c>
      <c r="D183" s="30">
        <v>2</v>
      </c>
      <c r="E183" s="18"/>
      <c r="F183" s="18" t="s">
        <v>1219</v>
      </c>
    </row>
    <row r="184" spans="1:6">
      <c r="A184" s="15" t="str">
        <f t="shared" si="1"/>
        <v>99900062</v>
      </c>
      <c r="B184" s="18" t="s">
        <v>1223</v>
      </c>
      <c r="C184" s="2" t="s">
        <v>7</v>
      </c>
      <c r="D184" s="30">
        <v>5</v>
      </c>
      <c r="E184" s="18"/>
      <c r="F184" s="18" t="s">
        <v>1219</v>
      </c>
    </row>
    <row r="185" spans="1:6">
      <c r="A185" s="15" t="str">
        <f t="shared" si="1"/>
        <v>99900062</v>
      </c>
      <c r="B185" s="18" t="s">
        <v>1224</v>
      </c>
      <c r="C185" s="2" t="s">
        <v>7</v>
      </c>
      <c r="D185" s="30">
        <v>5</v>
      </c>
      <c r="E185" s="18"/>
      <c r="F185" s="18" t="s">
        <v>1219</v>
      </c>
    </row>
    <row r="186" spans="1:6">
      <c r="A186" s="15" t="str">
        <f t="shared" si="1"/>
        <v>99900062</v>
      </c>
      <c r="B186" s="18" t="s">
        <v>1225</v>
      </c>
      <c r="C186" s="2" t="s">
        <v>7</v>
      </c>
      <c r="D186" s="30">
        <v>5</v>
      </c>
      <c r="E186" s="18"/>
      <c r="F186" s="18" t="s">
        <v>1219</v>
      </c>
    </row>
    <row r="187" spans="1:6">
      <c r="A187" s="15" t="str">
        <f t="shared" si="1"/>
        <v>99900062</v>
      </c>
      <c r="B187" s="18" t="s">
        <v>1226</v>
      </c>
      <c r="C187" s="2" t="s">
        <v>7</v>
      </c>
      <c r="D187" s="30">
        <v>5</v>
      </c>
      <c r="E187" s="18"/>
      <c r="F187" s="18" t="s">
        <v>1219</v>
      </c>
    </row>
    <row r="188" spans="1:6">
      <c r="A188" s="27" t="str">
        <f t="shared" si="1"/>
        <v>99900062</v>
      </c>
      <c r="B188" s="8" t="s">
        <v>1227</v>
      </c>
      <c r="C188" s="6" t="s">
        <v>7</v>
      </c>
      <c r="D188" s="39">
        <v>5</v>
      </c>
      <c r="E188" s="8"/>
      <c r="F188" s="18" t="s">
        <v>1219</v>
      </c>
    </row>
    <row r="189" spans="1:6">
      <c r="A189" s="15" t="str">
        <f t="shared" si="1"/>
        <v>99900062</v>
      </c>
      <c r="B189" s="18" t="s">
        <v>1228</v>
      </c>
      <c r="C189" s="2" t="s">
        <v>7</v>
      </c>
      <c r="D189" s="30">
        <v>3</v>
      </c>
      <c r="E189" s="18"/>
      <c r="F189" s="18" t="s">
        <v>1219</v>
      </c>
    </row>
    <row r="190" spans="1:6">
      <c r="A190" s="27" t="str">
        <f t="shared" si="1"/>
        <v>99900062</v>
      </c>
      <c r="B190" s="8" t="s">
        <v>1229</v>
      </c>
      <c r="C190" s="6" t="s">
        <v>7</v>
      </c>
      <c r="D190" s="39">
        <v>3</v>
      </c>
      <c r="E190" s="8"/>
      <c r="F190" s="18" t="s">
        <v>1219</v>
      </c>
    </row>
    <row r="191" spans="1:6">
      <c r="A191" s="27" t="str">
        <f t="shared" si="1"/>
        <v>99900062</v>
      </c>
      <c r="B191" s="30" t="s">
        <v>1230</v>
      </c>
      <c r="C191" s="6" t="s">
        <v>7</v>
      </c>
      <c r="D191" s="30">
        <v>2</v>
      </c>
      <c r="E191" s="18"/>
      <c r="F191" s="18" t="s">
        <v>1219</v>
      </c>
    </row>
    <row r="192" spans="1:6">
      <c r="A192" s="27" t="str">
        <f t="shared" si="1"/>
        <v>99900062</v>
      </c>
      <c r="B192" s="39" t="s">
        <v>1231</v>
      </c>
      <c r="C192" s="6" t="s">
        <v>7</v>
      </c>
      <c r="D192" s="39">
        <v>2</v>
      </c>
      <c r="E192" s="8"/>
      <c r="F192" s="18" t="s">
        <v>1219</v>
      </c>
    </row>
    <row r="193" spans="1:6">
      <c r="A193" s="15" t="str">
        <f t="shared" si="1"/>
        <v>99900062</v>
      </c>
      <c r="B193" s="18" t="s">
        <v>1232</v>
      </c>
      <c r="C193" s="2" t="s">
        <v>7</v>
      </c>
      <c r="D193" s="30">
        <v>2</v>
      </c>
      <c r="E193" s="18"/>
      <c r="F193" s="18" t="s">
        <v>1219</v>
      </c>
    </row>
    <row r="194" spans="1:6">
      <c r="A194" s="15" t="str">
        <f t="shared" si="1"/>
        <v>99900062</v>
      </c>
      <c r="B194" s="18" t="s">
        <v>1234</v>
      </c>
      <c r="C194" s="2" t="s">
        <v>7</v>
      </c>
      <c r="D194" s="30">
        <v>2</v>
      </c>
      <c r="E194" s="18"/>
      <c r="F194" s="18" t="s">
        <v>1219</v>
      </c>
    </row>
    <row r="195" spans="1:6">
      <c r="A195" s="15" t="str">
        <f t="shared" si="1"/>
        <v>99900062</v>
      </c>
      <c r="B195" s="18" t="s">
        <v>1235</v>
      </c>
      <c r="C195" s="2" t="s">
        <v>7</v>
      </c>
      <c r="D195" s="30">
        <v>2</v>
      </c>
      <c r="E195" s="18"/>
      <c r="F195" s="18" t="s">
        <v>1219</v>
      </c>
    </row>
    <row r="196" spans="1:6">
      <c r="A196" s="15" t="str">
        <f t="shared" si="1"/>
        <v>99900062</v>
      </c>
      <c r="B196" s="18" t="s">
        <v>1233</v>
      </c>
      <c r="C196" s="2" t="s">
        <v>7</v>
      </c>
      <c r="D196" s="30">
        <v>2</v>
      </c>
      <c r="E196" s="18"/>
      <c r="F196" s="18" t="s">
        <v>1219</v>
      </c>
    </row>
  </sheetData>
  <sheetProtection algorithmName="SHA-512" hashValue="BFvBQZrj1vKl/+ViLX+B/TK1EGPsPu/4gEVePXFKajZm8BPcgybqWJ7eI8f8BH/WiT3ezpCjWElTABmKxAVBiw==" saltValue="ZtHDT8KHTYWnOyIcwE2s1w==" spinCount="100000" sheet="1" objects="1" scenarios="1" selectLockedCells="1" selectUnlockedCells="1"/>
  <pageMargins left="0.7" right="0.7" top="0.75" bottom="0.75" header="0.3" footer="0.3"/>
  <pageSetup scale="84" orientation="portrait" r:id="rId1"/>
  <headerFooter>
    <oddHeader xml:space="preserve">&amp;C&amp;"-,מודגש"&amp;14ב1- הספקת ציוד אינסטלציה- תת מאגר 2.1.10 </oddHeader>
    <oddFooter>&amp;L&amp;P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5"/>
  <sheetViews>
    <sheetView rightToLeft="1" view="pageLayout" zoomScale="70" zoomScaleNormal="100" zoomScalePageLayoutView="70" workbookViewId="0">
      <selection activeCell="F8" sqref="F8"/>
    </sheetView>
  </sheetViews>
  <sheetFormatPr defaultRowHeight="15"/>
  <cols>
    <col min="1" max="1" width="10.140625" bestFit="1" customWidth="1"/>
    <col min="2" max="2" width="54" customWidth="1"/>
    <col min="3" max="3" width="7.7109375" bestFit="1" customWidth="1"/>
    <col min="4" max="4" width="17.42578125" bestFit="1" customWidth="1"/>
    <col min="5" max="5" width="16.28515625" bestFit="1" customWidth="1"/>
    <col min="6" max="6" width="49.28515625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1236</v>
      </c>
    </row>
    <row r="2" spans="1:6">
      <c r="A2" s="18">
        <v>10021002</v>
      </c>
      <c r="B2" s="2" t="s">
        <v>1311</v>
      </c>
      <c r="C2" s="2" t="s">
        <v>7</v>
      </c>
      <c r="D2" s="5">
        <v>442</v>
      </c>
      <c r="E2" s="2"/>
      <c r="F2" s="59" t="s">
        <v>1301</v>
      </c>
    </row>
    <row r="3" spans="1:6">
      <c r="A3" s="18">
        <v>10025003</v>
      </c>
      <c r="B3" s="2" t="s">
        <v>8</v>
      </c>
      <c r="C3" s="2" t="s">
        <v>7</v>
      </c>
      <c r="D3" s="5">
        <v>236</v>
      </c>
      <c r="E3" s="2"/>
      <c r="F3" s="59"/>
    </row>
    <row r="4" spans="1:6">
      <c r="A4" s="18">
        <v>10025004</v>
      </c>
      <c r="B4" s="2" t="s">
        <v>1312</v>
      </c>
      <c r="C4" s="2" t="s">
        <v>7</v>
      </c>
      <c r="D4" s="5">
        <v>148</v>
      </c>
      <c r="E4" s="2"/>
      <c r="F4" s="59"/>
    </row>
    <row r="5" spans="1:6">
      <c r="A5" s="18">
        <v>10021008</v>
      </c>
      <c r="B5" s="2" t="s">
        <v>9</v>
      </c>
      <c r="C5" s="2" t="s">
        <v>7</v>
      </c>
      <c r="D5" s="5">
        <v>24</v>
      </c>
      <c r="E5" s="2"/>
      <c r="F5" s="59"/>
    </row>
    <row r="6" spans="1:6">
      <c r="A6" s="18">
        <v>10000170</v>
      </c>
      <c r="B6" s="2" t="s">
        <v>1310</v>
      </c>
      <c r="C6" s="2" t="s">
        <v>7</v>
      </c>
      <c r="D6" s="5">
        <v>40</v>
      </c>
      <c r="E6" s="2"/>
      <c r="F6" s="59" t="s">
        <v>1303</v>
      </c>
    </row>
    <row r="7" spans="1:6" ht="30">
      <c r="A7" s="18">
        <v>10021003</v>
      </c>
      <c r="B7" s="2" t="s">
        <v>10</v>
      </c>
      <c r="C7" s="2" t="s">
        <v>7</v>
      </c>
      <c r="D7" s="5">
        <v>56</v>
      </c>
      <c r="E7" s="2"/>
      <c r="F7" s="59" t="s">
        <v>1305</v>
      </c>
    </row>
    <row r="8" spans="1:6">
      <c r="A8" s="18">
        <v>10023004</v>
      </c>
      <c r="B8" s="2" t="s">
        <v>11</v>
      </c>
      <c r="C8" s="2" t="s">
        <v>7</v>
      </c>
      <c r="D8" s="5">
        <v>84</v>
      </c>
      <c r="E8" s="2"/>
      <c r="F8" s="59" t="s">
        <v>1303</v>
      </c>
    </row>
    <row r="9" spans="1:6">
      <c r="A9" s="2">
        <v>10021004</v>
      </c>
      <c r="B9" s="2" t="s">
        <v>12</v>
      </c>
      <c r="C9" s="2" t="s">
        <v>7</v>
      </c>
      <c r="D9" s="5">
        <v>48</v>
      </c>
      <c r="E9" s="2"/>
      <c r="F9" s="59" t="s">
        <v>1304</v>
      </c>
    </row>
    <row r="10" spans="1:6">
      <c r="A10" s="2">
        <v>10025005</v>
      </c>
      <c r="B10" s="2" t="s">
        <v>1313</v>
      </c>
      <c r="C10" s="2" t="s">
        <v>7</v>
      </c>
      <c r="D10" s="5">
        <v>212</v>
      </c>
      <c r="E10" s="2"/>
      <c r="F10" s="59" t="s">
        <v>1302</v>
      </c>
    </row>
    <row r="11" spans="1:6">
      <c r="A11" s="18">
        <v>10023003</v>
      </c>
      <c r="B11" s="18" t="s">
        <v>14</v>
      </c>
      <c r="C11" s="2" t="s">
        <v>7</v>
      </c>
      <c r="D11" s="5">
        <v>1</v>
      </c>
      <c r="E11" s="2"/>
      <c r="F11" s="60"/>
    </row>
    <row r="12" spans="1:6">
      <c r="A12" s="2">
        <v>10023001</v>
      </c>
      <c r="B12" s="2" t="s">
        <v>15</v>
      </c>
      <c r="C12" s="2" t="s">
        <v>7</v>
      </c>
      <c r="D12" s="5">
        <v>36</v>
      </c>
      <c r="E12" s="2"/>
      <c r="F12" s="60"/>
    </row>
    <row r="13" spans="1:6">
      <c r="A13" s="18">
        <v>10023002</v>
      </c>
      <c r="B13" s="18" t="s">
        <v>16</v>
      </c>
      <c r="C13" s="2" t="s">
        <v>7</v>
      </c>
      <c r="D13" s="18">
        <v>12</v>
      </c>
      <c r="E13" s="2"/>
      <c r="F13" s="60"/>
    </row>
    <row r="14" spans="1:6">
      <c r="A14" s="2">
        <v>10025001</v>
      </c>
      <c r="B14" s="2" t="s">
        <v>17</v>
      </c>
      <c r="C14" s="2" t="s">
        <v>7</v>
      </c>
      <c r="D14" s="5">
        <v>74</v>
      </c>
      <c r="E14" s="2"/>
      <c r="F14" s="60"/>
    </row>
    <row r="15" spans="1:6">
      <c r="A15" s="2">
        <v>10201201</v>
      </c>
      <c r="B15" s="2" t="s">
        <v>18</v>
      </c>
      <c r="C15" s="2" t="s">
        <v>7</v>
      </c>
      <c r="D15" s="5">
        <v>30</v>
      </c>
      <c r="E15" s="2"/>
      <c r="F15" s="60"/>
    </row>
    <row r="16" spans="1:6">
      <c r="A16" s="2">
        <v>10201203</v>
      </c>
      <c r="B16" s="2" t="s">
        <v>19</v>
      </c>
      <c r="C16" s="2" t="s">
        <v>7</v>
      </c>
      <c r="D16" s="5">
        <v>12</v>
      </c>
      <c r="E16" s="2"/>
      <c r="F16" s="60"/>
    </row>
    <row r="17" spans="1:6">
      <c r="A17" s="2">
        <v>10021009</v>
      </c>
      <c r="B17" s="2" t="s">
        <v>20</v>
      </c>
      <c r="C17" s="2" t="s">
        <v>7</v>
      </c>
      <c r="D17" s="5">
        <v>20</v>
      </c>
      <c r="E17" s="2"/>
      <c r="F17" s="60"/>
    </row>
    <row r="18" spans="1:6">
      <c r="A18" s="2">
        <v>10021010</v>
      </c>
      <c r="B18" s="2" t="s">
        <v>21</v>
      </c>
      <c r="C18" s="2" t="s">
        <v>7</v>
      </c>
      <c r="D18" s="5">
        <v>15</v>
      </c>
      <c r="E18" s="2"/>
      <c r="F18" s="60"/>
    </row>
    <row r="19" spans="1:6">
      <c r="A19" s="2">
        <v>10201207</v>
      </c>
      <c r="B19" s="2" t="s">
        <v>22</v>
      </c>
      <c r="C19" s="2" t="s">
        <v>7</v>
      </c>
      <c r="D19" s="5">
        <v>2</v>
      </c>
      <c r="E19" s="2"/>
      <c r="F19" s="60"/>
    </row>
    <row r="20" spans="1:6">
      <c r="A20" s="2">
        <v>10300102</v>
      </c>
      <c r="B20" s="2" t="s">
        <v>23</v>
      </c>
      <c r="C20" s="2" t="s">
        <v>7</v>
      </c>
      <c r="D20" s="5">
        <v>30</v>
      </c>
      <c r="E20" s="2"/>
      <c r="F20" s="60"/>
    </row>
    <row r="21" spans="1:6">
      <c r="A21" s="2">
        <v>10300100</v>
      </c>
      <c r="B21" s="2" t="s">
        <v>24</v>
      </c>
      <c r="C21" s="2" t="s">
        <v>7</v>
      </c>
      <c r="D21" s="5">
        <v>5</v>
      </c>
      <c r="E21" s="2"/>
      <c r="F21" s="60"/>
    </row>
    <row r="22" spans="1:6">
      <c r="A22" s="2">
        <v>10300101</v>
      </c>
      <c r="B22" s="2" t="s">
        <v>25</v>
      </c>
      <c r="C22" s="2" t="s">
        <v>7</v>
      </c>
      <c r="D22" s="5">
        <v>5</v>
      </c>
      <c r="E22" s="2"/>
      <c r="F22" s="60"/>
    </row>
    <row r="23" spans="1:6">
      <c r="A23" s="2">
        <v>10300103</v>
      </c>
      <c r="B23" s="2" t="s">
        <v>26</v>
      </c>
      <c r="C23" s="2" t="s">
        <v>7</v>
      </c>
      <c r="D23" s="5">
        <v>95</v>
      </c>
      <c r="E23" s="2"/>
      <c r="F23" s="60"/>
    </row>
    <row r="24" spans="1:6">
      <c r="A24" s="2">
        <v>10300201</v>
      </c>
      <c r="B24" s="2" t="s">
        <v>27</v>
      </c>
      <c r="C24" s="2" t="s">
        <v>7</v>
      </c>
      <c r="D24" s="5">
        <v>25</v>
      </c>
      <c r="E24" s="2"/>
      <c r="F24" s="60"/>
    </row>
    <row r="25" spans="1:6">
      <c r="A25" s="2">
        <v>10300203</v>
      </c>
      <c r="B25" s="2" t="s">
        <v>28</v>
      </c>
      <c r="C25" s="2" t="s">
        <v>7</v>
      </c>
      <c r="D25" s="5">
        <v>40</v>
      </c>
      <c r="E25" s="2"/>
      <c r="F25" s="60"/>
    </row>
    <row r="26" spans="1:6">
      <c r="A26" s="2">
        <v>10029001</v>
      </c>
      <c r="B26" s="2" t="s">
        <v>1309</v>
      </c>
      <c r="C26" s="2" t="s">
        <v>7</v>
      </c>
      <c r="D26" s="5">
        <v>300</v>
      </c>
      <c r="E26" s="2"/>
      <c r="F26" s="60"/>
    </row>
    <row r="27" spans="1:6">
      <c r="A27" s="2">
        <v>10029002</v>
      </c>
      <c r="B27" s="2" t="s">
        <v>29</v>
      </c>
      <c r="C27" s="2" t="s">
        <v>7</v>
      </c>
      <c r="D27" s="5">
        <v>650</v>
      </c>
      <c r="E27" s="2"/>
      <c r="F27" s="60"/>
    </row>
    <row r="28" spans="1:6">
      <c r="A28" s="2">
        <v>10301001</v>
      </c>
      <c r="B28" s="2" t="s">
        <v>30</v>
      </c>
      <c r="C28" s="2" t="s">
        <v>7</v>
      </c>
      <c r="D28" s="5">
        <v>50</v>
      </c>
      <c r="E28" s="2"/>
      <c r="F28" s="60"/>
    </row>
    <row r="29" spans="1:6">
      <c r="A29" s="2">
        <v>10029003</v>
      </c>
      <c r="B29" s="51" t="s">
        <v>1306</v>
      </c>
      <c r="C29" s="2" t="s">
        <v>7</v>
      </c>
      <c r="D29" s="5">
        <v>400</v>
      </c>
      <c r="E29" s="2"/>
      <c r="F29" s="60"/>
    </row>
    <row r="30" spans="1:6">
      <c r="A30" s="2">
        <v>10300301</v>
      </c>
      <c r="B30" s="2" t="s">
        <v>31</v>
      </c>
      <c r="C30" s="2" t="s">
        <v>7</v>
      </c>
      <c r="D30" s="5">
        <v>20</v>
      </c>
      <c r="E30" s="2"/>
      <c r="F30" s="60"/>
    </row>
    <row r="31" spans="1:6">
      <c r="A31" s="2">
        <v>10303010</v>
      </c>
      <c r="B31" s="2" t="s">
        <v>32</v>
      </c>
      <c r="C31" s="2" t="s">
        <v>7</v>
      </c>
      <c r="D31" s="5">
        <v>40</v>
      </c>
      <c r="E31" s="2"/>
      <c r="F31" s="60"/>
    </row>
    <row r="32" spans="1:6">
      <c r="A32" s="2">
        <v>10300304</v>
      </c>
      <c r="B32" s="2" t="s">
        <v>33</v>
      </c>
      <c r="C32" s="2" t="s">
        <v>7</v>
      </c>
      <c r="D32" s="5">
        <v>10</v>
      </c>
      <c r="E32" s="2"/>
      <c r="F32" s="60"/>
    </row>
    <row r="33" spans="1:6">
      <c r="A33" s="2">
        <v>10307002</v>
      </c>
      <c r="B33" s="2" t="s">
        <v>34</v>
      </c>
      <c r="C33" s="2" t="s">
        <v>7</v>
      </c>
      <c r="D33" s="5">
        <v>668</v>
      </c>
      <c r="E33" s="2"/>
      <c r="F33" s="60"/>
    </row>
    <row r="34" spans="1:6">
      <c r="A34" s="2">
        <v>10307001</v>
      </c>
      <c r="B34" s="2" t="s">
        <v>35</v>
      </c>
      <c r="C34" s="2" t="s">
        <v>7</v>
      </c>
      <c r="D34" s="5">
        <v>320</v>
      </c>
      <c r="E34" s="2"/>
      <c r="F34" s="60"/>
    </row>
    <row r="35" spans="1:6">
      <c r="A35" s="2">
        <v>10307003</v>
      </c>
      <c r="B35" s="2" t="s">
        <v>36</v>
      </c>
      <c r="C35" s="2" t="s">
        <v>7</v>
      </c>
      <c r="D35" s="5">
        <v>20</v>
      </c>
      <c r="E35" s="2"/>
      <c r="F35" s="60"/>
    </row>
    <row r="36" spans="1:6">
      <c r="A36" s="2">
        <v>10020124</v>
      </c>
      <c r="B36" s="2" t="s">
        <v>37</v>
      </c>
      <c r="C36" s="2" t="s">
        <v>7</v>
      </c>
      <c r="D36" s="5">
        <v>27</v>
      </c>
      <c r="E36" s="2"/>
      <c r="F36" s="60"/>
    </row>
    <row r="37" spans="1:6">
      <c r="A37" s="2">
        <v>10020123</v>
      </c>
      <c r="B37" s="2" t="s">
        <v>38</v>
      </c>
      <c r="C37" s="2" t="s">
        <v>7</v>
      </c>
      <c r="D37" s="5">
        <v>200</v>
      </c>
      <c r="E37" s="2"/>
      <c r="F37" s="60" t="s">
        <v>1307</v>
      </c>
    </row>
    <row r="38" spans="1:6">
      <c r="A38" s="2">
        <v>10020118</v>
      </c>
      <c r="B38" s="2" t="s">
        <v>39</v>
      </c>
      <c r="C38" s="2" t="s">
        <v>7</v>
      </c>
      <c r="D38" s="5">
        <v>400</v>
      </c>
      <c r="E38" s="2"/>
      <c r="F38" s="60"/>
    </row>
    <row r="39" spans="1:6">
      <c r="A39" s="2">
        <v>10020122</v>
      </c>
      <c r="B39" s="2" t="s">
        <v>1308</v>
      </c>
      <c r="C39" s="2" t="s">
        <v>7</v>
      </c>
      <c r="D39" s="5">
        <v>100</v>
      </c>
      <c r="E39" s="2"/>
      <c r="F39" s="60"/>
    </row>
    <row r="40" spans="1:6">
      <c r="A40" s="2">
        <v>10021018</v>
      </c>
      <c r="B40" s="2" t="s">
        <v>40</v>
      </c>
      <c r="C40" s="2" t="s">
        <v>7</v>
      </c>
      <c r="D40" s="5">
        <v>84</v>
      </c>
      <c r="E40" s="2"/>
      <c r="F40" s="2"/>
    </row>
    <row r="41" spans="1:6">
      <c r="A41" s="2">
        <v>10021019</v>
      </c>
      <c r="B41" s="2" t="s">
        <v>1289</v>
      </c>
      <c r="C41" s="2" t="s">
        <v>7</v>
      </c>
      <c r="D41" s="5">
        <v>24</v>
      </c>
      <c r="E41" s="2"/>
      <c r="F41" s="6"/>
    </row>
    <row r="42" spans="1:6">
      <c r="A42" s="2">
        <v>10020117</v>
      </c>
      <c r="B42" s="29" t="s">
        <v>1250</v>
      </c>
      <c r="C42" s="2" t="s">
        <v>1167</v>
      </c>
      <c r="D42" s="5">
        <v>175</v>
      </c>
      <c r="E42" s="2"/>
      <c r="F42" s="40"/>
    </row>
    <row r="43" spans="1:6">
      <c r="A43" s="2">
        <v>10021020</v>
      </c>
      <c r="B43" s="2" t="s">
        <v>41</v>
      </c>
      <c r="C43" s="2" t="s">
        <v>7</v>
      </c>
      <c r="D43" s="5">
        <v>5</v>
      </c>
      <c r="E43" s="2"/>
      <c r="F43" s="11"/>
    </row>
    <row r="44" spans="1:6">
      <c r="A44" s="2">
        <v>10021005</v>
      </c>
      <c r="B44" s="2" t="s">
        <v>13</v>
      </c>
      <c r="C44" s="2" t="s">
        <v>7</v>
      </c>
      <c r="D44" s="5">
        <v>48</v>
      </c>
      <c r="E44" s="2"/>
      <c r="F44" s="2"/>
    </row>
    <row r="45" spans="1:6">
      <c r="A45" s="2">
        <v>10025007</v>
      </c>
      <c r="B45" s="2" t="s">
        <v>42</v>
      </c>
      <c r="C45" s="2" t="s">
        <v>7</v>
      </c>
      <c r="D45" s="5">
        <v>852</v>
      </c>
      <c r="E45" s="2"/>
      <c r="F45" s="2"/>
    </row>
  </sheetData>
  <sheetProtection algorithmName="SHA-512" hashValue="m47geLPVw1wRyZZ+NzoY5hmVSMyvegQ9gZIU/lWiwTsZsqdRvlfYhSKfBMQe2U4Wq3Z+V+X3r05sv0zl50e2Kw==" saltValue="RboURuBfz/ugMDoe5w1mKg==" spinCount="100000" sheet="1" objects="1" scenarios="1" selectLockedCells="1" selectUnlockedCells="1"/>
  <pageMargins left="0.7" right="0.7" top="0.75" bottom="0.75" header="0.3" footer="0.3"/>
  <pageSetup paperSize="9" scale="50" orientation="portrait" r:id="rId1"/>
  <headerFooter>
    <oddHeader xml:space="preserve">&amp;C&amp;"-,מודגש"&amp;14ב1- הספקת ציוד וחומרי ניקוי- תת מאגר 2.1.11 </oddHeader>
    <oddFooter>&amp;L&amp;P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5"/>
  <sheetViews>
    <sheetView rightToLeft="1" view="pageLayout" zoomScaleNormal="100" workbookViewId="0">
      <selection activeCell="E5" sqref="E5"/>
    </sheetView>
  </sheetViews>
  <sheetFormatPr defaultRowHeight="15"/>
  <cols>
    <col min="1" max="1" width="12.140625" bestFit="1" customWidth="1"/>
    <col min="2" max="2" width="41.42578125" bestFit="1" customWidth="1"/>
    <col min="3" max="3" width="7.7109375" bestFit="1" customWidth="1"/>
    <col min="4" max="4" width="17.42578125" bestFit="1" customWidth="1"/>
    <col min="5" max="5" width="14.85546875" bestFit="1" customWidth="1"/>
    <col min="6" max="6" width="12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1237</v>
      </c>
    </row>
    <row r="2" spans="1:6">
      <c r="A2" s="2">
        <v>10000176</v>
      </c>
      <c r="B2" s="52" t="s">
        <v>836</v>
      </c>
      <c r="C2" s="2" t="s">
        <v>6</v>
      </c>
      <c r="D2" s="5">
        <v>2999.9995200000003</v>
      </c>
      <c r="E2" s="2"/>
      <c r="F2" s="18"/>
    </row>
    <row r="3" spans="1:6">
      <c r="A3" s="18">
        <v>10000171</v>
      </c>
      <c r="B3" s="53" t="s">
        <v>837</v>
      </c>
      <c r="C3" s="2" t="s">
        <v>6</v>
      </c>
      <c r="D3" s="5">
        <v>2000</v>
      </c>
      <c r="E3" s="2"/>
      <c r="F3" s="18"/>
    </row>
    <row r="4" spans="1:6">
      <c r="A4" s="18">
        <v>10000175</v>
      </c>
      <c r="B4" s="53" t="s">
        <v>838</v>
      </c>
      <c r="C4" s="2" t="s">
        <v>6</v>
      </c>
      <c r="D4" s="5">
        <v>2000</v>
      </c>
      <c r="E4" s="2"/>
      <c r="F4" s="18"/>
    </row>
    <row r="5" spans="1:6">
      <c r="A5" s="2">
        <v>10000172</v>
      </c>
      <c r="B5" s="52" t="s">
        <v>839</v>
      </c>
      <c r="C5" s="2" t="s">
        <v>6</v>
      </c>
      <c r="D5" s="5">
        <v>3000</v>
      </c>
      <c r="E5" s="2"/>
      <c r="F5" s="18"/>
    </row>
    <row r="6" spans="1:6">
      <c r="A6" s="2">
        <v>10000174</v>
      </c>
      <c r="B6" s="52" t="s">
        <v>840</v>
      </c>
      <c r="C6" s="2" t="s">
        <v>6</v>
      </c>
      <c r="D6" s="5">
        <v>2000</v>
      </c>
      <c r="E6" s="2"/>
      <c r="F6" s="18"/>
    </row>
    <row r="7" spans="1:6">
      <c r="A7" s="18">
        <v>10000173</v>
      </c>
      <c r="B7" s="53" t="s">
        <v>841</v>
      </c>
      <c r="C7" s="2" t="s">
        <v>6</v>
      </c>
      <c r="D7" s="5">
        <v>2000</v>
      </c>
      <c r="E7" s="2"/>
      <c r="F7" s="18"/>
    </row>
    <row r="8" spans="1:6">
      <c r="A8" s="2">
        <v>10459007</v>
      </c>
      <c r="B8" s="52" t="s">
        <v>842</v>
      </c>
      <c r="C8" s="2" t="s">
        <v>7</v>
      </c>
      <c r="D8" s="5">
        <v>26.010400000000001</v>
      </c>
      <c r="E8" s="2"/>
      <c r="F8" s="18"/>
    </row>
    <row r="9" spans="1:6">
      <c r="A9" s="2" t="s">
        <v>3</v>
      </c>
      <c r="B9" s="52" t="s">
        <v>843</v>
      </c>
      <c r="C9" s="2" t="s">
        <v>6</v>
      </c>
      <c r="D9" s="5">
        <v>32.012799999999999</v>
      </c>
      <c r="E9" s="2"/>
      <c r="F9" s="18"/>
    </row>
    <row r="10" spans="1:6">
      <c r="A10" s="18">
        <v>10459006</v>
      </c>
      <c r="B10" s="53" t="s">
        <v>844</v>
      </c>
      <c r="C10" s="2" t="s">
        <v>7</v>
      </c>
      <c r="D10" s="41">
        <v>40000</v>
      </c>
      <c r="E10" s="2"/>
      <c r="F10" s="18"/>
    </row>
    <row r="11" spans="1:6">
      <c r="A11" s="2">
        <v>10459009</v>
      </c>
      <c r="B11" s="52" t="s">
        <v>845</v>
      </c>
      <c r="C11" s="2" t="s">
        <v>6</v>
      </c>
      <c r="D11" s="5">
        <v>7500.0822509999989</v>
      </c>
      <c r="E11" s="2"/>
      <c r="F11" s="18"/>
    </row>
    <row r="12" spans="1:6">
      <c r="A12" s="18">
        <v>99900099</v>
      </c>
      <c r="B12" s="52" t="s">
        <v>1176</v>
      </c>
      <c r="C12" s="2" t="s">
        <v>6</v>
      </c>
      <c r="D12" s="18">
        <v>500</v>
      </c>
      <c r="E12" s="18"/>
      <c r="F12" s="18"/>
    </row>
    <row r="13" spans="1:6">
      <c r="A13" s="18">
        <v>99900099</v>
      </c>
      <c r="B13" s="52" t="s">
        <v>1177</v>
      </c>
      <c r="C13" s="2" t="s">
        <v>6</v>
      </c>
      <c r="D13" s="18">
        <v>500</v>
      </c>
      <c r="E13" s="18"/>
      <c r="F13" s="18"/>
    </row>
    <row r="14" spans="1:6">
      <c r="A14" s="18">
        <v>99900099</v>
      </c>
      <c r="B14" s="52" t="s">
        <v>1178</v>
      </c>
      <c r="C14" s="2" t="s">
        <v>6</v>
      </c>
      <c r="D14" s="18">
        <v>10</v>
      </c>
      <c r="E14" s="18"/>
      <c r="F14" s="18"/>
    </row>
    <row r="15" spans="1:6">
      <c r="B15" s="31"/>
    </row>
  </sheetData>
  <sheetProtection algorithmName="SHA-512" hashValue="BAxQ/lh/hA2Yh1dnLOhoHqUo1Sahs7nCmBqPtnwYMdatAGXhEV1VctSxgv68i26rqZ1v7gh3gcOK+ZTJVwRu1g==" saltValue="idlKVx90Y3bNVu6edg0Vlw==" spinCount="100000" sheet="1" objects="1" scenarios="1" selectLockedCells="1" selectUnlockedCells="1"/>
  <pageMargins left="0.7" right="0.7" top="0.75" bottom="0.75" header="0.3" footer="0.3"/>
  <pageSetup paperSize="9" scale="76" orientation="portrait" r:id="rId1"/>
  <headerFooter>
    <oddHeader xml:space="preserve">&amp;C&amp;"-,מודגש"&amp;14ב1- הספקת שירותי דפוס - תת מאגר 2.1.12 </oddHeader>
    <oddFooter>&amp;L&amp;P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7"/>
  <sheetViews>
    <sheetView rightToLeft="1" view="pageLayout" zoomScaleNormal="100" workbookViewId="0">
      <selection activeCell="D4" sqref="D4"/>
    </sheetView>
  </sheetViews>
  <sheetFormatPr defaultRowHeight="15"/>
  <cols>
    <col min="1" max="1" width="10.140625" bestFit="1" customWidth="1"/>
    <col min="2" max="2" width="54.5703125" bestFit="1" customWidth="1"/>
    <col min="3" max="3" width="7.7109375" bestFit="1" customWidth="1"/>
    <col min="4" max="4" width="17.42578125" bestFit="1" customWidth="1"/>
    <col min="5" max="6" width="14.85546875" bestFit="1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1236</v>
      </c>
    </row>
    <row r="2" spans="1:6">
      <c r="A2" s="18">
        <v>98000157</v>
      </c>
      <c r="B2" s="18" t="s">
        <v>1218</v>
      </c>
      <c r="C2" s="18">
        <v>1</v>
      </c>
      <c r="D2" s="18"/>
      <c r="E2" s="18"/>
      <c r="F2" s="18"/>
    </row>
    <row r="3" spans="1:6">
      <c r="A3" s="18">
        <v>98000158</v>
      </c>
      <c r="B3" s="18" t="s">
        <v>1246</v>
      </c>
      <c r="C3" s="18">
        <v>1</v>
      </c>
      <c r="D3" s="18"/>
      <c r="E3" s="18"/>
      <c r="F3" s="18"/>
    </row>
    <row r="4" spans="1:6">
      <c r="A4" s="18">
        <v>99900099</v>
      </c>
      <c r="B4" s="18" t="s">
        <v>1247</v>
      </c>
      <c r="C4" s="18">
        <v>1</v>
      </c>
      <c r="D4" s="18"/>
      <c r="E4" s="18"/>
      <c r="F4" s="18"/>
    </row>
    <row r="5" spans="1:6" ht="15.75">
      <c r="A5" s="18">
        <v>99900099</v>
      </c>
      <c r="B5" s="43" t="s">
        <v>1245</v>
      </c>
      <c r="C5" s="18">
        <v>1</v>
      </c>
      <c r="D5" s="18"/>
      <c r="E5" s="18"/>
      <c r="F5" s="18"/>
    </row>
    <row r="6" spans="1:6">
      <c r="A6" s="18">
        <v>99900099</v>
      </c>
      <c r="B6" s="18" t="s">
        <v>1249</v>
      </c>
      <c r="C6" s="18">
        <v>1</v>
      </c>
      <c r="D6" s="18"/>
      <c r="E6" s="18"/>
      <c r="F6" s="18"/>
    </row>
    <row r="7" spans="1:6">
      <c r="A7" s="18">
        <v>99900099</v>
      </c>
      <c r="B7" s="30" t="s">
        <v>1248</v>
      </c>
      <c r="C7" s="18">
        <v>1</v>
      </c>
      <c r="D7" s="18"/>
      <c r="E7" s="18"/>
      <c r="F7" s="18"/>
    </row>
  </sheetData>
  <sheetProtection algorithmName="SHA-512" hashValue="l0PBWyIl0hdECuxB5tYprxin1gJJPcMzepumwPp+0j/5/aFxF6QnIX6FCD+fg0Fl3iYdhCzyFBNWWmeL+Iw2LQ==" saltValue="pq1njL0wEtE+dQo82adzbw==" spinCount="100000" sheet="1" objects="1" scenarios="1" selectLockedCells="1" selectUnlockedCells="1"/>
  <pageMargins left="0.7" right="0.7" top="0.75" bottom="0.75" header="0.3" footer="0.3"/>
  <pageSetup scale="69" orientation="portrait" r:id="rId1"/>
  <headerFooter>
    <oddHeader xml:space="preserve">&amp;C&amp;"-,מודגש"&amp;14ב1- הספקת שירות וציוד לשערים- תת מאגר 2.1.13 </oddHeader>
    <oddFooter>&amp;L&amp;P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3"/>
  <sheetViews>
    <sheetView rightToLeft="1" view="pageLayout" zoomScaleNormal="100" workbookViewId="0">
      <selection activeCell="E4" sqref="E4"/>
    </sheetView>
  </sheetViews>
  <sheetFormatPr defaultRowHeight="15"/>
  <cols>
    <col min="1" max="1" width="9.7109375" bestFit="1" customWidth="1"/>
    <col min="2" max="2" width="32.42578125" bestFit="1" customWidth="1"/>
    <col min="3" max="3" width="7.5703125" bestFit="1" customWidth="1"/>
    <col min="4" max="4" width="16.7109375" bestFit="1" customWidth="1"/>
    <col min="5" max="6" width="14.28515625" bestFit="1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1237</v>
      </c>
    </row>
    <row r="2" spans="1:6">
      <c r="A2" s="18">
        <v>18322015</v>
      </c>
      <c r="B2" s="18" t="s">
        <v>1112</v>
      </c>
      <c r="C2" s="2" t="s">
        <v>7</v>
      </c>
      <c r="D2" s="5">
        <v>1</v>
      </c>
      <c r="E2" s="2"/>
      <c r="F2" s="2"/>
    </row>
    <row r="3" spans="1:6">
      <c r="A3" s="2">
        <v>18322016</v>
      </c>
      <c r="B3" s="2" t="s">
        <v>1113</v>
      </c>
      <c r="C3" s="2" t="s">
        <v>6</v>
      </c>
      <c r="D3" s="5">
        <v>19.007681999999999</v>
      </c>
      <c r="E3" s="2"/>
      <c r="F3" s="2"/>
    </row>
    <row r="4" spans="1:6">
      <c r="A4" s="2">
        <v>18322020</v>
      </c>
      <c r="B4" s="2" t="s">
        <v>1114</v>
      </c>
      <c r="C4" s="2" t="s">
        <v>7</v>
      </c>
      <c r="D4" s="5">
        <v>22.997751999999998</v>
      </c>
      <c r="E4" s="2"/>
      <c r="F4" s="2"/>
    </row>
    <row r="5" spans="1:6">
      <c r="A5" s="2">
        <v>18322038</v>
      </c>
      <c r="B5" s="2" t="s">
        <v>1115</v>
      </c>
      <c r="C5" s="2" t="s">
        <v>7</v>
      </c>
      <c r="D5" s="5">
        <v>34.013681999999996</v>
      </c>
      <c r="E5" s="2"/>
      <c r="F5" s="2"/>
    </row>
    <row r="6" spans="1:6">
      <c r="A6" s="2">
        <v>18322040</v>
      </c>
      <c r="B6" s="2" t="s">
        <v>1116</v>
      </c>
      <c r="C6" s="2" t="s">
        <v>7</v>
      </c>
      <c r="D6" s="18">
        <v>30</v>
      </c>
      <c r="E6" s="2"/>
      <c r="F6" s="2"/>
    </row>
    <row r="7" spans="1:6">
      <c r="A7" s="2">
        <v>18322030</v>
      </c>
      <c r="B7" s="2" t="s">
        <v>1117</v>
      </c>
      <c r="C7" s="2" t="s">
        <v>7</v>
      </c>
      <c r="D7" s="18">
        <v>30</v>
      </c>
      <c r="E7" s="2"/>
      <c r="F7" s="2"/>
    </row>
    <row r="8" spans="1:6">
      <c r="A8" s="2">
        <v>18322035</v>
      </c>
      <c r="B8" s="2" t="s">
        <v>1118</v>
      </c>
      <c r="C8" s="2" t="s">
        <v>7</v>
      </c>
      <c r="D8" s="18">
        <v>30</v>
      </c>
      <c r="E8" s="2"/>
      <c r="F8" s="2"/>
    </row>
    <row r="9" spans="1:6">
      <c r="A9" s="2">
        <v>18322045</v>
      </c>
      <c r="B9" s="2" t="s">
        <v>1119</v>
      </c>
      <c r="C9" s="2" t="s">
        <v>7</v>
      </c>
      <c r="D9" s="18">
        <v>30</v>
      </c>
      <c r="E9" s="2"/>
      <c r="F9" s="2"/>
    </row>
    <row r="10" spans="1:6">
      <c r="A10" s="2">
        <v>18322056</v>
      </c>
      <c r="B10" s="2" t="s">
        <v>1120</v>
      </c>
      <c r="C10" s="2" t="s">
        <v>7</v>
      </c>
      <c r="D10" s="18">
        <v>30</v>
      </c>
      <c r="E10" s="2"/>
      <c r="F10" s="2"/>
    </row>
    <row r="11" spans="1:6">
      <c r="A11" s="2">
        <v>18322062</v>
      </c>
      <c r="B11" s="2" t="s">
        <v>1121</v>
      </c>
      <c r="C11" s="2" t="s">
        <v>7</v>
      </c>
      <c r="D11" s="18">
        <v>10</v>
      </c>
      <c r="E11" s="2"/>
      <c r="F11" s="2"/>
    </row>
    <row r="12" spans="1:6">
      <c r="A12" s="18">
        <v>41000297</v>
      </c>
      <c r="B12" s="18" t="s">
        <v>1141</v>
      </c>
      <c r="C12" s="29" t="s">
        <v>1142</v>
      </c>
      <c r="D12" s="30">
        <v>60</v>
      </c>
      <c r="E12" s="18"/>
      <c r="F12" s="18"/>
    </row>
    <row r="13" spans="1:6">
      <c r="A13" s="29">
        <v>99900099</v>
      </c>
      <c r="B13" s="29" t="s">
        <v>1194</v>
      </c>
      <c r="C13" s="29" t="s">
        <v>1142</v>
      </c>
      <c r="D13" s="30">
        <v>50</v>
      </c>
      <c r="E13" s="18"/>
      <c r="F13" s="18"/>
    </row>
  </sheetData>
  <sheetProtection algorithmName="SHA-512" hashValue="csMpci2PMPLQPu1vYeIKkncrAFR17fI4Z4XxH8REWMlTvt4/EUDTQRs244sIwm48WG5RHuH+Q+tuLK6hvEkFGA==" saltValue="UqTHrBw1/rw7LzbqPpDlHQ==" spinCount="100000" sheet="1" objects="1" scenarios="1" selectLockedCells="1" selectUnlockedCells="1"/>
  <pageMargins left="0.7" right="0.7" top="0.75" bottom="0.75" header="0.3" footer="0.3"/>
  <pageSetup scale="87" orientation="portrait" r:id="rId1"/>
  <headerFooter>
    <oddHeader xml:space="preserve">&amp;C&amp;"-,מודגש"&amp;14ב1- הספקת שירות וציוד גומי- תת מאגר 2.1.14 </oddHeader>
    <oddFooter>&amp;L&amp;P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9"/>
  <sheetViews>
    <sheetView rightToLeft="1" view="pageLayout" zoomScaleNormal="100" workbookViewId="0">
      <selection activeCell="G4" sqref="G4"/>
    </sheetView>
  </sheetViews>
  <sheetFormatPr defaultColWidth="9" defaultRowHeight="15"/>
  <cols>
    <col min="1" max="1" width="10.140625" style="25" bestFit="1" customWidth="1"/>
    <col min="2" max="2" width="53.28515625" style="25" bestFit="1" customWidth="1"/>
    <col min="3" max="3" width="7.7109375" style="25" bestFit="1" customWidth="1"/>
    <col min="4" max="4" width="10.42578125" style="25" customWidth="1"/>
    <col min="5" max="5" width="10.28515625" style="25" customWidth="1"/>
    <col min="6" max="6" width="9.5703125" style="25" customWidth="1"/>
    <col min="7" max="7" width="10.28515625" style="25" customWidth="1"/>
    <col min="8" max="8" width="20.28515625" style="25" bestFit="1" customWidth="1"/>
    <col min="9" max="16384" width="9" style="25"/>
  </cols>
  <sheetData>
    <row r="1" spans="1:8" ht="45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1241</v>
      </c>
      <c r="G1" s="58" t="s">
        <v>1321</v>
      </c>
      <c r="H1" s="58" t="s">
        <v>1322</v>
      </c>
    </row>
    <row r="2" spans="1:8">
      <c r="A2" s="24">
        <v>19000024</v>
      </c>
      <c r="B2" s="19" t="s">
        <v>424</v>
      </c>
      <c r="C2" s="19" t="s">
        <v>6</v>
      </c>
      <c r="D2" s="21">
        <v>13.0052</v>
      </c>
      <c r="E2" s="19"/>
      <c r="F2" s="15"/>
      <c r="G2" s="15"/>
      <c r="H2" s="15"/>
    </row>
    <row r="3" spans="1:8">
      <c r="A3" s="19">
        <v>19000025</v>
      </c>
      <c r="B3" s="15" t="s">
        <v>425</v>
      </c>
      <c r="C3" s="19" t="s">
        <v>6</v>
      </c>
      <c r="D3" s="21">
        <v>33.996106000000005</v>
      </c>
      <c r="E3" s="19"/>
      <c r="F3" s="15"/>
      <c r="G3" s="15"/>
      <c r="H3" s="15" t="s">
        <v>1264</v>
      </c>
    </row>
    <row r="4" spans="1:8">
      <c r="A4" s="22">
        <v>19000026</v>
      </c>
      <c r="B4" s="15" t="s">
        <v>426</v>
      </c>
      <c r="C4" s="19" t="s">
        <v>6</v>
      </c>
      <c r="D4" s="21">
        <v>8.0031999999999996</v>
      </c>
      <c r="E4" s="19"/>
      <c r="F4" s="15"/>
      <c r="G4" s="15"/>
      <c r="H4" s="15" t="s">
        <v>1265</v>
      </c>
    </row>
    <row r="5" spans="1:8">
      <c r="A5" s="44">
        <v>19101300</v>
      </c>
      <c r="B5" s="15" t="s">
        <v>427</v>
      </c>
      <c r="C5" s="34" t="s">
        <v>7</v>
      </c>
      <c r="D5" s="45">
        <v>351.99524700000001</v>
      </c>
      <c r="E5" s="34"/>
      <c r="F5" s="15"/>
      <c r="G5" s="15"/>
      <c r="H5" s="15"/>
    </row>
    <row r="6" spans="1:8">
      <c r="A6" s="19">
        <v>19101011</v>
      </c>
      <c r="B6" s="15" t="s">
        <v>1239</v>
      </c>
      <c r="C6" s="19" t="s">
        <v>7</v>
      </c>
      <c r="D6" s="21">
        <v>28.999619999999997</v>
      </c>
      <c r="E6" s="19"/>
      <c r="F6" s="15"/>
      <c r="G6" s="15"/>
      <c r="H6" s="15" t="s">
        <v>1276</v>
      </c>
    </row>
    <row r="7" spans="1:8">
      <c r="A7" s="22">
        <v>19101013</v>
      </c>
      <c r="B7" s="15" t="s">
        <v>1240</v>
      </c>
      <c r="C7" s="19" t="s">
        <v>7</v>
      </c>
      <c r="D7" s="21">
        <v>16.998503999999997</v>
      </c>
      <c r="E7" s="19"/>
      <c r="F7" s="15"/>
      <c r="G7" s="15"/>
      <c r="H7" s="15" t="s">
        <v>1276</v>
      </c>
    </row>
    <row r="8" spans="1:8">
      <c r="A8" s="23">
        <v>19101211</v>
      </c>
      <c r="B8" s="15" t="s">
        <v>1316</v>
      </c>
      <c r="C8" s="19" t="s">
        <v>7</v>
      </c>
      <c r="D8" s="21">
        <v>6.0023999999999997</v>
      </c>
      <c r="E8" s="19"/>
      <c r="F8" s="15"/>
      <c r="G8" s="15"/>
      <c r="H8" s="15" t="s">
        <v>1266</v>
      </c>
    </row>
    <row r="9" spans="1:8">
      <c r="A9" s="15">
        <v>19000007</v>
      </c>
      <c r="B9" s="15" t="s">
        <v>428</v>
      </c>
      <c r="C9" s="19" t="s">
        <v>7</v>
      </c>
      <c r="D9" s="21">
        <v>1.0004</v>
      </c>
      <c r="E9" s="19"/>
      <c r="F9" s="15"/>
      <c r="G9" s="15"/>
      <c r="H9" s="15"/>
    </row>
    <row r="10" spans="1:8">
      <c r="A10" s="44">
        <v>19100180</v>
      </c>
      <c r="B10" s="15" t="s">
        <v>429</v>
      </c>
      <c r="C10" s="34" t="s">
        <v>7</v>
      </c>
      <c r="D10" s="45">
        <v>690.04618800000003</v>
      </c>
      <c r="E10" s="34"/>
      <c r="F10" s="15"/>
      <c r="G10" s="15"/>
      <c r="H10" s="15"/>
    </row>
    <row r="11" spans="1:8">
      <c r="A11" s="19">
        <v>19100150</v>
      </c>
      <c r="B11" s="15" t="s">
        <v>430</v>
      </c>
      <c r="C11" s="19" t="s">
        <v>7</v>
      </c>
      <c r="D11" s="21">
        <v>6.9979139999999997</v>
      </c>
      <c r="E11" s="19"/>
      <c r="F11" s="15"/>
      <c r="G11" s="15"/>
      <c r="H11" s="15"/>
    </row>
    <row r="12" spans="1:8">
      <c r="A12" s="19">
        <v>19100531</v>
      </c>
      <c r="B12" s="15" t="s">
        <v>431</v>
      </c>
      <c r="C12" s="19" t="s">
        <v>7</v>
      </c>
      <c r="D12" s="21">
        <v>30.995985999999998</v>
      </c>
      <c r="E12" s="19"/>
      <c r="F12" s="15"/>
      <c r="G12" s="15"/>
      <c r="H12" s="15"/>
    </row>
    <row r="13" spans="1:8">
      <c r="A13" s="19">
        <v>19100530</v>
      </c>
      <c r="B13" s="15" t="s">
        <v>432</v>
      </c>
      <c r="C13" s="19" t="s">
        <v>7</v>
      </c>
      <c r="D13" s="21">
        <v>102.00784</v>
      </c>
      <c r="E13" s="19"/>
      <c r="F13" s="15"/>
      <c r="G13" s="15"/>
      <c r="H13" s="15"/>
    </row>
    <row r="14" spans="1:8">
      <c r="A14" s="22">
        <v>19000009</v>
      </c>
      <c r="B14" s="15" t="s">
        <v>1268</v>
      </c>
      <c r="C14" s="19" t="s">
        <v>6</v>
      </c>
      <c r="D14" s="21">
        <v>43.998413999999997</v>
      </c>
      <c r="E14" s="19"/>
      <c r="F14" s="15"/>
      <c r="G14" s="15"/>
      <c r="H14" s="15" t="s">
        <v>1270</v>
      </c>
    </row>
    <row r="15" spans="1:8">
      <c r="A15" s="19">
        <v>11281101</v>
      </c>
      <c r="B15" s="15" t="s">
        <v>433</v>
      </c>
      <c r="C15" s="19" t="s">
        <v>7</v>
      </c>
      <c r="D15" s="21">
        <v>9.0007680000000008</v>
      </c>
      <c r="E15" s="19"/>
      <c r="F15" s="15"/>
      <c r="G15" s="15"/>
      <c r="H15" s="15"/>
    </row>
    <row r="16" spans="1:8">
      <c r="A16" s="22">
        <v>11281103</v>
      </c>
      <c r="B16" s="15" t="s">
        <v>434</v>
      </c>
      <c r="C16" s="19" t="s">
        <v>6</v>
      </c>
      <c r="D16" s="21">
        <v>50.019917999999997</v>
      </c>
      <c r="E16" s="19"/>
      <c r="F16" s="15"/>
      <c r="G16" s="15"/>
      <c r="H16" s="15"/>
    </row>
    <row r="17" spans="1:8">
      <c r="A17" s="24">
        <v>1910822</v>
      </c>
      <c r="B17" s="15" t="s">
        <v>435</v>
      </c>
      <c r="C17" s="19" t="s">
        <v>7</v>
      </c>
      <c r="D17" s="21">
        <v>16.000074999999999</v>
      </c>
      <c r="E17" s="19"/>
      <c r="F17" s="15"/>
      <c r="G17" s="15"/>
      <c r="H17" s="15" t="s">
        <v>1270</v>
      </c>
    </row>
    <row r="18" spans="1:8">
      <c r="A18" s="19">
        <v>1910821</v>
      </c>
      <c r="B18" s="15" t="s">
        <v>436</v>
      </c>
      <c r="C18" s="19" t="s">
        <v>7</v>
      </c>
      <c r="D18" s="21">
        <v>34.000439999999998</v>
      </c>
      <c r="E18" s="19"/>
      <c r="F18" s="15"/>
      <c r="G18" s="15"/>
      <c r="H18" s="15" t="s">
        <v>1270</v>
      </c>
    </row>
    <row r="19" spans="1:8">
      <c r="A19" s="19">
        <v>19101822</v>
      </c>
      <c r="B19" s="15" t="s">
        <v>1242</v>
      </c>
      <c r="C19" s="19" t="s">
        <v>6</v>
      </c>
      <c r="D19" s="21">
        <v>13.005118</v>
      </c>
      <c r="E19" s="19"/>
      <c r="F19" s="15"/>
      <c r="G19" s="15"/>
      <c r="H19" s="15"/>
    </row>
    <row r="20" spans="1:8">
      <c r="A20" s="24">
        <v>19000010</v>
      </c>
      <c r="B20" s="15" t="s">
        <v>1314</v>
      </c>
      <c r="C20" s="19" t="s">
        <v>6</v>
      </c>
      <c r="D20" s="21">
        <v>13.001799999999999</v>
      </c>
      <c r="E20" s="19"/>
      <c r="F20" s="15"/>
      <c r="G20" s="15"/>
      <c r="H20" s="15" t="s">
        <v>1269</v>
      </c>
    </row>
    <row r="21" spans="1:8">
      <c r="A21" s="19">
        <v>19000011</v>
      </c>
      <c r="B21" s="15" t="s">
        <v>1243</v>
      </c>
      <c r="C21" s="19" t="s">
        <v>6</v>
      </c>
      <c r="D21" s="21">
        <v>15.99558</v>
      </c>
      <c r="E21" s="19"/>
      <c r="F21" s="15"/>
      <c r="G21" s="15"/>
      <c r="H21" s="15"/>
    </row>
    <row r="22" spans="1:8">
      <c r="A22" s="19">
        <v>19101200</v>
      </c>
      <c r="B22" s="15" t="s">
        <v>1315</v>
      </c>
      <c r="C22" s="19" t="s">
        <v>7</v>
      </c>
      <c r="D22" s="21">
        <v>5.0019999999999998</v>
      </c>
      <c r="E22" s="19"/>
      <c r="F22" s="15"/>
      <c r="G22" s="15"/>
      <c r="H22" s="15" t="s">
        <v>1267</v>
      </c>
    </row>
    <row r="23" spans="1:8">
      <c r="A23" s="24">
        <v>19115015</v>
      </c>
      <c r="B23" s="15" t="s">
        <v>1317</v>
      </c>
      <c r="C23" s="19" t="s">
        <v>7</v>
      </c>
      <c r="D23" s="21">
        <v>800</v>
      </c>
      <c r="E23" s="19"/>
      <c r="F23" s="15"/>
      <c r="G23" s="15"/>
      <c r="H23" s="15" t="s">
        <v>1277</v>
      </c>
    </row>
    <row r="24" spans="1:8">
      <c r="A24" s="22">
        <v>19115040</v>
      </c>
      <c r="B24" s="15" t="s">
        <v>1318</v>
      </c>
      <c r="C24" s="19" t="s">
        <v>7</v>
      </c>
      <c r="D24" s="21">
        <v>2.0007999999999999</v>
      </c>
      <c r="E24" s="19"/>
      <c r="F24" s="15"/>
      <c r="G24" s="15"/>
      <c r="H24" s="15" t="s">
        <v>1274</v>
      </c>
    </row>
    <row r="25" spans="1:8">
      <c r="A25" s="24">
        <v>19101400</v>
      </c>
      <c r="B25" s="15" t="s">
        <v>439</v>
      </c>
      <c r="C25" s="19" t="s">
        <v>7</v>
      </c>
      <c r="D25" s="21">
        <v>238.02914999999999</v>
      </c>
      <c r="E25" s="19"/>
      <c r="F25" s="15"/>
      <c r="G25" s="15"/>
      <c r="H25" s="15" t="s">
        <v>1278</v>
      </c>
    </row>
    <row r="26" spans="1:8">
      <c r="A26" s="34">
        <v>99900099</v>
      </c>
      <c r="B26" s="15" t="s">
        <v>1319</v>
      </c>
      <c r="C26" s="34" t="s">
        <v>7</v>
      </c>
      <c r="D26" s="45">
        <v>5</v>
      </c>
      <c r="E26" s="15"/>
      <c r="F26" s="15"/>
      <c r="G26" s="15"/>
      <c r="H26" s="15" t="s">
        <v>1272</v>
      </c>
    </row>
    <row r="27" spans="1:8">
      <c r="A27" s="34">
        <v>99900099</v>
      </c>
      <c r="B27" s="15" t="s">
        <v>1320</v>
      </c>
      <c r="C27" s="34" t="s">
        <v>7</v>
      </c>
      <c r="D27" s="45">
        <v>5</v>
      </c>
      <c r="E27" s="15"/>
      <c r="F27" s="15"/>
      <c r="G27" s="15"/>
      <c r="H27" s="15" t="s">
        <v>1272</v>
      </c>
    </row>
    <row r="28" spans="1:8">
      <c r="A28" s="34">
        <v>99900099</v>
      </c>
      <c r="B28" s="15" t="s">
        <v>1244</v>
      </c>
      <c r="C28" s="34" t="s">
        <v>7</v>
      </c>
      <c r="D28" s="45">
        <v>2</v>
      </c>
      <c r="E28" s="15"/>
      <c r="F28" s="15"/>
      <c r="G28" s="15"/>
      <c r="H28" s="54" t="s">
        <v>1275</v>
      </c>
    </row>
    <row r="29" spans="1:8">
      <c r="A29" s="34">
        <v>99900099</v>
      </c>
      <c r="B29" s="15" t="s">
        <v>1271</v>
      </c>
      <c r="C29" s="34" t="s">
        <v>7</v>
      </c>
      <c r="D29" s="45">
        <v>10</v>
      </c>
      <c r="E29" s="15"/>
      <c r="F29" s="15"/>
      <c r="G29" s="15"/>
      <c r="H29" s="15" t="s">
        <v>1273</v>
      </c>
    </row>
  </sheetData>
  <sheetProtection algorithmName="SHA-512" hashValue="1KBAPwul25WPuobyTQ+E3ydlbPiJenl1X98uoKSOAzsEtvHJiURNpMLkbiXc/JYPensl3zvZCXaqPv9mzorWlw==" saltValue="SjfU9XL5q4oLPMqlndZ8Qg==" spinCount="100000" sheet="1" objects="1" scenarios="1" selectLockedCells="1" selectUnlockedCells="1"/>
  <pageMargins left="0.7" right="0.7" top="0.75" bottom="0.75" header="0.3" footer="0.3"/>
  <pageSetup paperSize="9" scale="56" orientation="portrait" r:id="rId1"/>
  <headerFooter>
    <oddHeader xml:space="preserve">&amp;C&amp;"-,מודגש"&amp;14ב1- הספקת ציוד בטיחות- תת מאגר 2.1.15 </oddHeader>
    <oddFooter>&amp;L&amp;P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4"/>
  <sheetViews>
    <sheetView rightToLeft="1" view="pageLayout" zoomScaleNormal="100" workbookViewId="0">
      <selection activeCell="F19" sqref="F19"/>
    </sheetView>
  </sheetViews>
  <sheetFormatPr defaultRowHeight="15"/>
  <cols>
    <col min="1" max="1" width="10.140625" bestFit="1" customWidth="1"/>
    <col min="2" max="2" width="32.7109375" bestFit="1" customWidth="1"/>
    <col min="3" max="3" width="7.7109375" bestFit="1" customWidth="1"/>
    <col min="4" max="4" width="10.42578125" customWidth="1"/>
    <col min="5" max="5" width="14.85546875" bestFit="1" customWidth="1"/>
    <col min="6" max="6" width="14" bestFit="1" customWidth="1"/>
    <col min="7" max="7" width="9.28515625" style="25" bestFit="1" customWidth="1"/>
    <col min="8" max="8" width="10" bestFit="1" customWidth="1"/>
    <col min="9" max="9" width="15.42578125" bestFit="1" customWidth="1"/>
  </cols>
  <sheetData>
    <row r="1" spans="1:9" ht="45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1241</v>
      </c>
      <c r="G1" s="58" t="s">
        <v>1321</v>
      </c>
      <c r="H1" s="58" t="s">
        <v>1322</v>
      </c>
      <c r="I1" s="58" t="s">
        <v>1236</v>
      </c>
    </row>
    <row r="2" spans="1:9">
      <c r="A2" s="18">
        <v>19118014</v>
      </c>
      <c r="B2" s="18" t="s">
        <v>437</v>
      </c>
      <c r="C2" s="18" t="s">
        <v>7</v>
      </c>
      <c r="D2" s="18">
        <v>5</v>
      </c>
      <c r="E2" s="18"/>
      <c r="F2" s="18"/>
      <c r="G2" s="15"/>
      <c r="H2" s="18"/>
      <c r="I2" s="18"/>
    </row>
    <row r="3" spans="1:9">
      <c r="A3" s="18">
        <v>19118015</v>
      </c>
      <c r="B3" s="18" t="s">
        <v>438</v>
      </c>
      <c r="C3" s="18" t="s">
        <v>7</v>
      </c>
      <c r="D3" s="18">
        <v>5</v>
      </c>
      <c r="E3" s="18"/>
      <c r="F3" s="18"/>
      <c r="G3" s="15"/>
      <c r="H3" s="18"/>
      <c r="I3" s="18"/>
    </row>
    <row r="4" spans="1:9">
      <c r="A4" s="18">
        <v>19118021</v>
      </c>
      <c r="B4" s="18" t="s">
        <v>440</v>
      </c>
      <c r="C4" s="18" t="s">
        <v>7</v>
      </c>
      <c r="D4" s="18">
        <v>2000</v>
      </c>
      <c r="E4" s="18"/>
      <c r="F4" s="18"/>
      <c r="G4" s="15"/>
      <c r="H4" s="18"/>
      <c r="I4" s="18"/>
    </row>
    <row r="5" spans="1:9">
      <c r="A5" s="18">
        <v>19000013</v>
      </c>
      <c r="B5" s="18" t="s">
        <v>441</v>
      </c>
      <c r="C5" s="18" t="s">
        <v>1197</v>
      </c>
      <c r="D5" s="18">
        <v>100</v>
      </c>
      <c r="E5" s="18"/>
      <c r="F5" s="18"/>
      <c r="G5" s="15"/>
      <c r="H5" s="18" t="s">
        <v>1324</v>
      </c>
      <c r="I5" s="18" t="s">
        <v>1323</v>
      </c>
    </row>
    <row r="6" spans="1:9">
      <c r="A6" s="18">
        <v>19000014</v>
      </c>
      <c r="B6" s="18" t="s">
        <v>442</v>
      </c>
      <c r="C6" s="18" t="s">
        <v>1197</v>
      </c>
      <c r="D6" s="18">
        <v>100</v>
      </c>
      <c r="E6" s="18"/>
      <c r="F6" s="18"/>
      <c r="G6" s="15"/>
      <c r="H6" s="18" t="s">
        <v>1324</v>
      </c>
      <c r="I6" s="18" t="s">
        <v>1323</v>
      </c>
    </row>
    <row r="7" spans="1:9">
      <c r="A7" s="18">
        <v>19000015</v>
      </c>
      <c r="B7" s="18" t="s">
        <v>443</v>
      </c>
      <c r="C7" s="18" t="s">
        <v>1197</v>
      </c>
      <c r="D7" s="18">
        <v>100</v>
      </c>
      <c r="E7" s="18"/>
      <c r="F7" s="18"/>
      <c r="G7" s="15"/>
      <c r="H7" s="18" t="s">
        <v>1324</v>
      </c>
      <c r="I7" s="18" t="s">
        <v>1323</v>
      </c>
    </row>
    <row r="8" spans="1:9">
      <c r="A8" s="18">
        <v>19000016</v>
      </c>
      <c r="B8" s="18" t="s">
        <v>444</v>
      </c>
      <c r="C8" s="18" t="s">
        <v>1197</v>
      </c>
      <c r="D8" s="18">
        <v>100</v>
      </c>
      <c r="E8" s="18"/>
      <c r="F8" s="18"/>
      <c r="G8" s="15"/>
      <c r="H8" s="18" t="s">
        <v>1324</v>
      </c>
      <c r="I8" s="18" t="s">
        <v>1323</v>
      </c>
    </row>
    <row r="9" spans="1:9">
      <c r="A9" s="18">
        <v>10103510</v>
      </c>
      <c r="B9" s="18" t="s">
        <v>1196</v>
      </c>
      <c r="C9" s="18" t="s">
        <v>7</v>
      </c>
      <c r="D9" s="18">
        <v>1000</v>
      </c>
      <c r="E9" s="18"/>
      <c r="F9" s="18"/>
      <c r="G9" s="15"/>
      <c r="H9" s="18"/>
      <c r="I9" s="18"/>
    </row>
    <row r="10" spans="1:9">
      <c r="A10" s="18">
        <v>19115010</v>
      </c>
      <c r="B10" s="18" t="s">
        <v>1279</v>
      </c>
      <c r="C10" s="30" t="s">
        <v>7</v>
      </c>
      <c r="D10" s="30">
        <v>1500</v>
      </c>
      <c r="E10" s="18"/>
      <c r="F10" s="18"/>
      <c r="G10" s="15"/>
      <c r="H10" s="18"/>
      <c r="I10" s="18"/>
    </row>
    <row r="11" spans="1:9">
      <c r="F11" s="42"/>
      <c r="G11" s="55"/>
      <c r="H11" s="42"/>
    </row>
    <row r="12" spans="1:9">
      <c r="F12" s="42"/>
      <c r="G12" s="55"/>
      <c r="H12" s="42"/>
    </row>
    <row r="13" spans="1:9">
      <c r="F13" s="42"/>
      <c r="G13" s="55"/>
      <c r="H13" s="42"/>
    </row>
    <row r="14" spans="1:9">
      <c r="F14" s="42"/>
      <c r="G14" s="55"/>
      <c r="H14" s="42"/>
    </row>
    <row r="15" spans="1:9">
      <c r="F15" s="42"/>
      <c r="G15" s="55"/>
      <c r="H15" s="42"/>
    </row>
    <row r="16" spans="1:9">
      <c r="F16" s="42"/>
      <c r="G16" s="55"/>
      <c r="H16" s="42"/>
    </row>
    <row r="17" spans="6:8">
      <c r="F17" s="42"/>
      <c r="G17" s="55"/>
      <c r="H17" s="42"/>
    </row>
    <row r="18" spans="6:8">
      <c r="F18" s="42"/>
      <c r="G18" s="55"/>
      <c r="H18" s="42"/>
    </row>
    <row r="19" spans="6:8">
      <c r="F19" s="42"/>
      <c r="G19" s="55"/>
      <c r="H19" s="42"/>
    </row>
    <row r="20" spans="6:8">
      <c r="F20" s="42"/>
      <c r="G20" s="55"/>
      <c r="H20" s="42"/>
    </row>
    <row r="21" spans="6:8">
      <c r="F21" s="42"/>
      <c r="G21" s="55"/>
      <c r="H21" s="42"/>
    </row>
    <row r="22" spans="6:8">
      <c r="F22" s="42"/>
      <c r="G22" s="55"/>
      <c r="H22" s="42"/>
    </row>
    <row r="23" spans="6:8">
      <c r="F23" s="42"/>
      <c r="G23" s="55"/>
      <c r="H23" s="42"/>
    </row>
    <row r="24" spans="6:8">
      <c r="F24" s="42"/>
      <c r="G24" s="55"/>
      <c r="H24" s="42"/>
    </row>
    <row r="25" spans="6:8">
      <c r="F25" s="42"/>
      <c r="G25" s="55"/>
      <c r="H25" s="42"/>
    </row>
    <row r="26" spans="6:8">
      <c r="F26" s="42"/>
      <c r="G26" s="55"/>
      <c r="H26" s="42"/>
    </row>
    <row r="27" spans="6:8">
      <c r="F27" s="42"/>
      <c r="G27" s="55"/>
      <c r="H27" s="42"/>
    </row>
    <row r="28" spans="6:8">
      <c r="F28" s="42"/>
      <c r="G28" s="55"/>
      <c r="H28" s="42"/>
    </row>
    <row r="29" spans="6:8">
      <c r="F29" s="42"/>
      <c r="G29" s="55"/>
      <c r="H29" s="42"/>
    </row>
    <row r="30" spans="6:8">
      <c r="F30" s="42"/>
      <c r="G30" s="55"/>
      <c r="H30" s="42"/>
    </row>
    <row r="31" spans="6:8">
      <c r="F31" s="42"/>
      <c r="H31" s="42"/>
    </row>
    <row r="32" spans="6:8">
      <c r="F32" s="42"/>
      <c r="H32" s="42"/>
    </row>
    <row r="33" spans="6:8">
      <c r="F33" s="42"/>
      <c r="H33" s="42"/>
    </row>
    <row r="34" spans="6:8">
      <c r="F34" s="42"/>
      <c r="H34" s="42"/>
    </row>
  </sheetData>
  <sheetProtection algorithmName="SHA-512" hashValue="b8eod13jIMpCom8fLebyjvBIUUpiO6+wRJ7Y0FCt7FlZkqW+J+jZOAjjZwt1BcRuDHYGEwf3hDmw+1MmfM8rgQ==" saltValue="sF8/4SDFjU9ZtEzc3UYO3g==" spinCount="100000" sheet="1" objects="1" scenarios="1" selectLockedCells="1" selectUnlockedCells="1"/>
  <pageMargins left="0.7" right="0.7" top="0.75" bottom="0.75" header="0.3" footer="0.3"/>
  <pageSetup scale="66" orientation="portrait" r:id="rId1"/>
  <headerFooter>
    <oddHeader xml:space="preserve">&amp;C&amp;"-,מודגש"&amp;14ב1- הספקת ציוד מתכלה בטיחות- תת מאגר 2.1.16 </oddHeader>
    <oddFooter>&amp;L&amp;P/&amp;N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"/>
  <sheetViews>
    <sheetView rightToLeft="1" view="pageLayout" zoomScaleNormal="100" workbookViewId="0">
      <selection activeCell="E13" sqref="E13"/>
    </sheetView>
  </sheetViews>
  <sheetFormatPr defaultRowHeight="15"/>
  <cols>
    <col min="1" max="1" width="10.140625" bestFit="1" customWidth="1"/>
    <col min="2" max="2" width="20.140625" bestFit="1" customWidth="1"/>
    <col min="3" max="3" width="7.7109375" bestFit="1" customWidth="1"/>
    <col min="4" max="4" width="17.42578125" bestFit="1" customWidth="1"/>
    <col min="5" max="5" width="14.85546875" bestFit="1" customWidth="1"/>
    <col min="6" max="6" width="20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1236</v>
      </c>
    </row>
    <row r="2" spans="1:6">
      <c r="A2" s="18">
        <v>99900099</v>
      </c>
      <c r="B2" s="18" t="s">
        <v>1179</v>
      </c>
      <c r="C2" s="18" t="s">
        <v>1238</v>
      </c>
      <c r="D2" s="18">
        <v>90</v>
      </c>
      <c r="E2" s="18"/>
      <c r="F2" s="18"/>
    </row>
    <row r="3" spans="1:6">
      <c r="A3" s="18">
        <v>99900099</v>
      </c>
      <c r="B3" s="18" t="s">
        <v>1180</v>
      </c>
      <c r="C3" s="18" t="s">
        <v>1238</v>
      </c>
      <c r="D3" s="18">
        <v>10</v>
      </c>
      <c r="E3" s="18"/>
      <c r="F3" s="18"/>
    </row>
    <row r="4" spans="1:6">
      <c r="A4" s="18">
        <v>99900099</v>
      </c>
      <c r="B4" s="18" t="s">
        <v>1181</v>
      </c>
      <c r="C4" s="18" t="s">
        <v>1238</v>
      </c>
      <c r="D4" s="18">
        <v>5</v>
      </c>
      <c r="E4" s="18"/>
      <c r="F4" s="18"/>
    </row>
  </sheetData>
  <sheetProtection algorithmName="SHA-512" hashValue="R4yeLQQ8HLHuesnNF2yD36K7FWFvHx0IvaKr0S91ERkkv3ttxCtqXKuK0MM+RSHQiEzHcUjxUNZ6Obayfz7tcg==" saltValue="eil2xM8U8oU0SgFxQ4FGXQ==" spinCount="100000" sheet="1" objects="1" scenarios="1" selectLockedCells="1" selectUnlockedCells="1"/>
  <pageMargins left="0.7" right="0.7" top="0.75" bottom="0.75" header="0.3" footer="0.3"/>
  <pageSetup scale="92" orientation="portrait" r:id="rId1"/>
  <headerFooter>
    <oddHeader xml:space="preserve">&amp;C&amp;"-,מודגש"&amp;14ב1- הספקת שירות משלוחים- תת מאגר 2.1.17 </oddHeader>
    <oddFooter>&amp;L&amp;P/&amp;N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"/>
  <sheetViews>
    <sheetView rightToLeft="1" view="pageLayout" zoomScaleNormal="100" workbookViewId="0">
      <selection activeCell="D19" sqref="D19"/>
    </sheetView>
  </sheetViews>
  <sheetFormatPr defaultRowHeight="15"/>
  <cols>
    <col min="1" max="1" width="10.140625" bestFit="1" customWidth="1"/>
    <col min="2" max="2" width="29.5703125" bestFit="1" customWidth="1"/>
    <col min="3" max="3" width="7.7109375" bestFit="1" customWidth="1"/>
    <col min="4" max="4" width="17.42578125" bestFit="1" customWidth="1"/>
    <col min="5" max="6" width="14.28515625" bestFit="1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1236</v>
      </c>
    </row>
    <row r="2" spans="1:6">
      <c r="A2" s="15" t="s">
        <v>1123</v>
      </c>
      <c r="B2" s="16" t="s">
        <v>1124</v>
      </c>
      <c r="C2" s="16" t="s">
        <v>7</v>
      </c>
      <c r="D2" s="17">
        <v>4</v>
      </c>
      <c r="E2" s="16"/>
      <c r="F2" s="18"/>
    </row>
    <row r="3" spans="1:6">
      <c r="A3" s="15" t="s">
        <v>1125</v>
      </c>
      <c r="B3" s="16" t="s">
        <v>1126</v>
      </c>
      <c r="C3" s="16" t="s">
        <v>7</v>
      </c>
      <c r="D3" s="16">
        <v>6</v>
      </c>
      <c r="E3" s="16"/>
      <c r="F3" s="18"/>
    </row>
    <row r="4" spans="1:6">
      <c r="A4" s="15" t="s">
        <v>1127</v>
      </c>
      <c r="B4" s="16" t="s">
        <v>1128</v>
      </c>
      <c r="C4" s="16" t="s">
        <v>7</v>
      </c>
      <c r="D4" s="16">
        <v>6</v>
      </c>
      <c r="E4" s="16"/>
      <c r="F4" s="18"/>
    </row>
    <row r="5" spans="1:6">
      <c r="A5" s="15" t="s">
        <v>1129</v>
      </c>
      <c r="B5" s="16" t="s">
        <v>1130</v>
      </c>
      <c r="C5" s="16" t="s">
        <v>7</v>
      </c>
      <c r="D5" s="16">
        <v>2</v>
      </c>
      <c r="E5" s="16"/>
      <c r="F5" s="18"/>
    </row>
    <row r="6" spans="1:6">
      <c r="A6" s="15" t="s">
        <v>1131</v>
      </c>
      <c r="B6" s="16" t="s">
        <v>1132</v>
      </c>
      <c r="C6" s="16" t="s">
        <v>7</v>
      </c>
      <c r="D6" s="16">
        <v>3</v>
      </c>
      <c r="E6" s="16"/>
      <c r="F6" s="18"/>
    </row>
    <row r="7" spans="1:6">
      <c r="A7" s="15" t="s">
        <v>1133</v>
      </c>
      <c r="B7" s="16" t="s">
        <v>1134</v>
      </c>
      <c r="C7" s="16" t="s">
        <v>7</v>
      </c>
      <c r="D7" s="16">
        <v>2</v>
      </c>
      <c r="E7" s="16"/>
      <c r="F7" s="18"/>
    </row>
    <row r="8" spans="1:6">
      <c r="A8" s="15" t="s">
        <v>1135</v>
      </c>
      <c r="B8" s="16" t="s">
        <v>1136</v>
      </c>
      <c r="C8" s="16" t="s">
        <v>7</v>
      </c>
      <c r="D8" s="16">
        <v>2</v>
      </c>
      <c r="E8" s="16"/>
      <c r="F8" s="18"/>
    </row>
    <row r="9" spans="1:6">
      <c r="A9" s="15" t="s">
        <v>1137</v>
      </c>
      <c r="B9" s="16" t="s">
        <v>1138</v>
      </c>
      <c r="C9" s="16" t="s">
        <v>7</v>
      </c>
      <c r="D9" s="16">
        <v>2</v>
      </c>
      <c r="E9" s="16"/>
      <c r="F9" s="18"/>
    </row>
    <row r="10" spans="1:6">
      <c r="A10" s="15">
        <v>12000033</v>
      </c>
      <c r="B10" s="16" t="s">
        <v>1139</v>
      </c>
      <c r="C10" s="16" t="s">
        <v>7</v>
      </c>
      <c r="D10" s="16">
        <v>8</v>
      </c>
      <c r="E10" s="16"/>
      <c r="F10" s="18"/>
    </row>
    <row r="11" spans="1:6">
      <c r="A11" s="15" t="str">
        <f>"12000034"</f>
        <v>12000034</v>
      </c>
      <c r="B11" s="18" t="str">
        <f>"תיקון תקר בשטח המפעל{נאות חובב}"</f>
        <v>תיקון תקר בשטח המפעל{נאות חובב}</v>
      </c>
      <c r="C11" s="15" t="s">
        <v>7</v>
      </c>
      <c r="D11" s="28">
        <v>50</v>
      </c>
      <c r="E11" s="19"/>
      <c r="F11" s="19"/>
    </row>
    <row r="12" spans="1:6">
      <c r="A12" s="15" t="str">
        <f>"12000035"</f>
        <v>12000035</v>
      </c>
      <c r="B12" s="18" t="str">
        <f>"החלפת צמיג בשטח המפעל{נאות חובב}"</f>
        <v>החלפת צמיג בשטח המפעל{נאות חובב}</v>
      </c>
      <c r="C12" s="15" t="s">
        <v>7</v>
      </c>
      <c r="D12" s="28">
        <v>10</v>
      </c>
      <c r="E12" s="19"/>
      <c r="F12" s="19"/>
    </row>
    <row r="13" spans="1:6">
      <c r="A13" s="15" t="str">
        <f>"12000036"</f>
        <v>12000036</v>
      </c>
      <c r="B13" s="18" t="str">
        <f>"החלפת צמיג בסניף באר שבע"</f>
        <v>החלפת צמיג בסניף באר שבע</v>
      </c>
      <c r="C13" s="15" t="s">
        <v>7</v>
      </c>
      <c r="D13" s="28">
        <v>10</v>
      </c>
      <c r="E13" s="19"/>
      <c r="F13" s="19"/>
    </row>
    <row r="14" spans="1:6">
      <c r="A14" s="15" t="str">
        <f>"12000037"</f>
        <v>12000037</v>
      </c>
      <c r="B14" s="18" t="str">
        <f>"תיקון תקר בסניף באר שבע"</f>
        <v>תיקון תקר בסניף באר שבע</v>
      </c>
      <c r="C14" s="15" t="s">
        <v>7</v>
      </c>
      <c r="D14" s="28">
        <v>50</v>
      </c>
      <c r="E14" s="19"/>
      <c r="F14" s="19"/>
    </row>
  </sheetData>
  <sheetProtection algorithmName="SHA-512" hashValue="M+fdC65IwPJXlhiOPdQByEy14bHyHK0vnsu+ft4ZQVeRiz29A3rVYSv2iPrP+g/onqmreTzsVS9ul6HMXv22fQ==" saltValue="r05h/g9A40y1WM/07RrUyA==" spinCount="100000" sheet="1" objects="1" scenarios="1" selectLockedCells="1" selectUnlockedCells="1"/>
  <pageMargins left="0.7" right="0.7" top="0.75" bottom="0.75" header="0.3" footer="0.3"/>
  <pageSetup scale="89" orientation="portrait" r:id="rId1"/>
  <headerFooter>
    <oddHeader xml:space="preserve">&amp;C&amp;"-,מודגש"&amp;14ב1- שירותי טיפול בצמיגים והיגוי- תת מאגר 2.1.18 </oddHeader>
    <oddFooter>&amp;L&amp;P/&amp;N</oddFooter>
  </headerFooter>
  <ignoredErrors>
    <ignoredError sqref="A2:A14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"/>
  <sheetViews>
    <sheetView rightToLeft="1" view="pageLayout" zoomScaleNormal="100" workbookViewId="0">
      <selection activeCell="D13" sqref="D13"/>
    </sheetView>
  </sheetViews>
  <sheetFormatPr defaultRowHeight="15"/>
  <cols>
    <col min="1" max="1" width="10.140625" bestFit="1" customWidth="1"/>
    <col min="2" max="2" width="44" bestFit="1" customWidth="1"/>
    <col min="3" max="3" width="7.7109375" bestFit="1" customWidth="1"/>
    <col min="4" max="4" width="17.42578125" bestFit="1" customWidth="1"/>
    <col min="5" max="6" width="10.7109375" bestFit="1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1143</v>
      </c>
      <c r="F1" s="58" t="s">
        <v>1237</v>
      </c>
    </row>
    <row r="2" spans="1:6">
      <c r="A2" s="15" t="str">
        <f>"43600518"</f>
        <v>43600518</v>
      </c>
      <c r="B2" s="18" t="str">
        <f>"מסנן 20X24X2 35% - יח' סינון בסככות"</f>
        <v>מסנן 20X24X2 35% - יח' סינון בסככות</v>
      </c>
      <c r="C2" s="19" t="s">
        <v>7</v>
      </c>
      <c r="D2" s="28">
        <v>48</v>
      </c>
      <c r="E2" s="19"/>
      <c r="F2" s="19"/>
    </row>
    <row r="3" spans="1:6">
      <c r="A3" s="15" t="str">
        <f>"43600519"</f>
        <v>43600519</v>
      </c>
      <c r="B3" s="18" t="str">
        <f>"מסנן 24X24X4 35% - יח' סינון בסככות"</f>
        <v>מסנן 24X24X4 35% - יח' סינון בסככות</v>
      </c>
      <c r="C3" s="19" t="s">
        <v>7</v>
      </c>
      <c r="D3" s="28">
        <v>48</v>
      </c>
      <c r="E3" s="19"/>
      <c r="F3" s="19"/>
    </row>
    <row r="4" spans="1:6">
      <c r="A4" s="15" t="str">
        <f>"43600520"</f>
        <v>43600520</v>
      </c>
      <c r="B4" s="18" t="str">
        <f>"המרגלס ירוק ""60M X 1.0M 2 - יח' סינון בסככות"</f>
        <v>המרגלס ירוק "60M X 1.0M 2 - יח' סינון בסככות</v>
      </c>
      <c r="C4" s="19" t="s">
        <v>7</v>
      </c>
      <c r="D4" s="28">
        <v>1</v>
      </c>
      <c r="E4" s="19"/>
      <c r="F4" s="19"/>
    </row>
    <row r="5" spans="1:6">
      <c r="A5" s="15" t="str">
        <f>"43600513"</f>
        <v>43600513</v>
      </c>
      <c r="B5" s="18" t="str">
        <f>"בד בודד קצה לפילטרפרס ללא חור באמצע FP-01"</f>
        <v>בד בודד קצה לפילטרפרס ללא חור באמצע FP-01</v>
      </c>
      <c r="C5" s="19" t="s">
        <v>7</v>
      </c>
      <c r="D5" s="18">
        <v>2</v>
      </c>
      <c r="E5" s="19"/>
      <c r="F5" s="19"/>
    </row>
    <row r="6" spans="1:6">
      <c r="A6" s="15" t="str">
        <f>"43000078"</f>
        <v>43000078</v>
      </c>
      <c r="B6" s="18" t="str">
        <f>"בד בודד התחלתח לפילטרפרס עם חור באמצע FP-01"</f>
        <v>בד בודד התחלתח לפילטרפרס עם חור באמצע FP-01</v>
      </c>
      <c r="C6" s="19" t="s">
        <v>7</v>
      </c>
      <c r="D6" s="18">
        <v>2</v>
      </c>
      <c r="E6" s="19"/>
      <c r="F6" s="19"/>
    </row>
    <row r="7" spans="1:6">
      <c r="A7" s="15" t="str">
        <f>"43600512"</f>
        <v>43600512</v>
      </c>
      <c r="B7" s="18" t="str">
        <f>"בד כפול לפילטרפרס 1600*1600 עם סקוטש FP-01"</f>
        <v>בד כפול לפילטרפרס 1600*1600 עם סקוטש FP-01</v>
      </c>
      <c r="C7" s="19" t="s">
        <v>7</v>
      </c>
      <c r="D7" s="18">
        <v>90</v>
      </c>
      <c r="E7" s="19"/>
      <c r="F7" s="19"/>
    </row>
    <row r="8" spans="1:6">
      <c r="A8" s="15" t="str">
        <f>"43600517"</f>
        <v>43600517</v>
      </c>
      <c r="B8" s="18" t="str">
        <f>"בד תמיכה FP-01-pp 3200*1600"</f>
        <v>בד תמיכה FP-01-pp 3200*1600</v>
      </c>
      <c r="C8" s="19" t="s">
        <v>7</v>
      </c>
      <c r="D8" s="18">
        <v>90</v>
      </c>
      <c r="E8" s="19"/>
      <c r="F8" s="19"/>
    </row>
    <row r="9" spans="1:6">
      <c r="A9" s="15" t="str">
        <f>"43600514"</f>
        <v>43600514</v>
      </c>
      <c r="B9" s="18" t="str">
        <f>"בד תמיכה סוף לפילטר פרס FP-01-1600*1600 MKI3563"</f>
        <v>בד תמיכה סוף לפילטר פרס FP-01-1600*1600 MKI3563</v>
      </c>
      <c r="C9" s="19" t="s">
        <v>7</v>
      </c>
      <c r="D9" s="18">
        <v>4</v>
      </c>
      <c r="E9" s="19"/>
      <c r="F9" s="19"/>
    </row>
    <row r="10" spans="1:6">
      <c r="A10" s="18">
        <v>68000031</v>
      </c>
      <c r="B10" s="18" t="s">
        <v>1182</v>
      </c>
      <c r="C10" s="34" t="s">
        <v>7</v>
      </c>
      <c r="D10" s="30">
        <v>80</v>
      </c>
      <c r="E10" s="18"/>
      <c r="F10" s="18"/>
    </row>
  </sheetData>
  <sheetProtection algorithmName="SHA-512" hashValue="JEB8qK/vpfw+ZNI/PBvhN1xgQIDvGqRVnCQwxRJC63KiBaFzBPacHEMlXR8gjZ8ltZFKl6GHfV3cb2WGTEN7VQ==" saltValue="x3z9VC84V6JQ0xIbYn/AQg==" spinCount="100000" sheet="1" objects="1" scenarios="1" selectLockedCells="1" selectUnlockedCells="1"/>
  <pageMargins left="0.7" right="0.7" top="0.75" bottom="0.75" header="0.3" footer="0.3"/>
  <pageSetup scale="82" orientation="portrait" r:id="rId1"/>
  <headerFooter>
    <oddHeader xml:space="preserve">&amp;C&amp;"-,מודגש"&amp;14ב1- הספקת בדי סינון ומסננים- תת מאגר 2.1.19 </oddHeader>
    <oddFooter>&amp;L&amp;P/&amp;N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8"/>
  <sheetViews>
    <sheetView rightToLeft="1" view="pageLayout" zoomScaleNormal="100" workbookViewId="0">
      <selection sqref="A1:F1"/>
    </sheetView>
  </sheetViews>
  <sheetFormatPr defaultRowHeight="15"/>
  <cols>
    <col min="1" max="1" width="9.7109375" bestFit="1" customWidth="1"/>
    <col min="2" max="2" width="49.140625" bestFit="1" customWidth="1"/>
    <col min="3" max="3" width="7.5703125" bestFit="1" customWidth="1"/>
    <col min="4" max="4" width="16.7109375" bestFit="1" customWidth="1"/>
    <col min="5" max="5" width="10.28515625" bestFit="1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1143</v>
      </c>
      <c r="F1" s="58" t="s">
        <v>1237</v>
      </c>
    </row>
    <row r="2" spans="1:6">
      <c r="A2" s="15">
        <v>99900099</v>
      </c>
      <c r="B2" s="18" t="s">
        <v>1144</v>
      </c>
      <c r="C2" s="19" t="s">
        <v>7</v>
      </c>
      <c r="D2" s="4">
        <v>1</v>
      </c>
      <c r="E2" s="19"/>
      <c r="F2" s="18"/>
    </row>
    <row r="3" spans="1:6">
      <c r="A3" s="15">
        <v>99900099</v>
      </c>
      <c r="B3" s="18" t="s">
        <v>1145</v>
      </c>
      <c r="C3" s="19" t="s">
        <v>7</v>
      </c>
      <c r="D3" s="4">
        <v>1</v>
      </c>
      <c r="E3" s="19"/>
      <c r="F3" s="18"/>
    </row>
    <row r="4" spans="1:6">
      <c r="A4" s="15">
        <v>99900099</v>
      </c>
      <c r="B4" s="18" t="s">
        <v>1146</v>
      </c>
      <c r="C4" s="19" t="s">
        <v>141</v>
      </c>
      <c r="D4" s="4">
        <v>50</v>
      </c>
      <c r="E4" s="19"/>
      <c r="F4" s="18"/>
    </row>
    <row r="5" spans="1:6">
      <c r="A5" s="15">
        <v>99900099</v>
      </c>
      <c r="B5" s="18" t="s">
        <v>1147</v>
      </c>
      <c r="C5" s="19" t="s">
        <v>141</v>
      </c>
      <c r="D5" s="4">
        <v>50</v>
      </c>
      <c r="E5" s="19"/>
      <c r="F5" s="18"/>
    </row>
    <row r="6" spans="1:6">
      <c r="A6" s="15">
        <v>99900099</v>
      </c>
      <c r="B6" s="18" t="s">
        <v>1148</v>
      </c>
      <c r="C6" s="19" t="s">
        <v>141</v>
      </c>
      <c r="D6" s="4">
        <v>50</v>
      </c>
      <c r="E6" s="19"/>
      <c r="F6" s="18"/>
    </row>
    <row r="7" spans="1:6">
      <c r="A7" s="15">
        <v>99900099</v>
      </c>
      <c r="B7" s="18" t="s">
        <v>1149</v>
      </c>
      <c r="C7" s="19" t="s">
        <v>141</v>
      </c>
      <c r="D7" s="4">
        <v>50</v>
      </c>
      <c r="E7" s="19"/>
      <c r="F7" s="18"/>
    </row>
    <row r="8" spans="1:6">
      <c r="A8" s="15">
        <v>99900099</v>
      </c>
      <c r="B8" s="18" t="s">
        <v>1150</v>
      </c>
      <c r="C8" s="19" t="s">
        <v>141</v>
      </c>
      <c r="D8" s="4">
        <v>50</v>
      </c>
      <c r="E8" s="19"/>
      <c r="F8" s="18"/>
    </row>
    <row r="9" spans="1:6">
      <c r="A9" s="15">
        <v>99900099</v>
      </c>
      <c r="B9" s="18" t="s">
        <v>1151</v>
      </c>
      <c r="C9" s="19" t="s">
        <v>141</v>
      </c>
      <c r="D9" s="4">
        <v>50</v>
      </c>
      <c r="E9" s="19"/>
      <c r="F9" s="18"/>
    </row>
    <row r="10" spans="1:6">
      <c r="A10" s="15">
        <v>99900099</v>
      </c>
      <c r="B10" s="18" t="s">
        <v>1152</v>
      </c>
      <c r="C10" s="19" t="s">
        <v>141</v>
      </c>
      <c r="D10" s="4">
        <v>50</v>
      </c>
      <c r="E10" s="19"/>
      <c r="F10" s="18"/>
    </row>
    <row r="11" spans="1:6">
      <c r="A11" s="15">
        <v>99900099</v>
      </c>
      <c r="B11" s="18" t="s">
        <v>1153</v>
      </c>
      <c r="C11" s="19" t="s">
        <v>141</v>
      </c>
      <c r="D11" s="4">
        <v>50</v>
      </c>
      <c r="E11" s="19"/>
      <c r="F11" s="18"/>
    </row>
    <row r="12" spans="1:6">
      <c r="A12" s="15">
        <v>99900099</v>
      </c>
      <c r="B12" s="18" t="s">
        <v>1154</v>
      </c>
      <c r="C12" s="19" t="s">
        <v>7</v>
      </c>
      <c r="D12" s="4">
        <v>10</v>
      </c>
      <c r="E12" s="19"/>
      <c r="F12" s="18"/>
    </row>
    <row r="13" spans="1:6">
      <c r="A13" s="15">
        <v>99900099</v>
      </c>
      <c r="B13" s="18" t="str">
        <f>"צינור R7 קצוות נקבה"</f>
        <v>צינור R7 קצוות נקבה</v>
      </c>
      <c r="C13" s="19" t="s">
        <v>141</v>
      </c>
      <c r="D13" s="4">
        <v>50</v>
      </c>
      <c r="E13" s="19"/>
      <c r="F13" s="18"/>
    </row>
    <row r="14" spans="1:6">
      <c r="A14" s="15">
        <v>99900099</v>
      </c>
      <c r="B14" s="18" t="s">
        <v>1193</v>
      </c>
      <c r="C14" s="19" t="s">
        <v>7</v>
      </c>
      <c r="D14" s="4">
        <v>4</v>
      </c>
      <c r="E14" s="19"/>
      <c r="F14" s="18"/>
    </row>
    <row r="15" spans="1:6">
      <c r="A15" s="15">
        <v>99900099</v>
      </c>
      <c r="B15" s="18" t="s">
        <v>1155</v>
      </c>
      <c r="C15" s="19" t="s">
        <v>7</v>
      </c>
      <c r="D15" s="4">
        <v>4</v>
      </c>
      <c r="E15" s="19"/>
      <c r="F15" s="18"/>
    </row>
    <row r="16" spans="1:6">
      <c r="A16" s="15">
        <v>99900099</v>
      </c>
      <c r="B16" s="18" t="s">
        <v>1156</v>
      </c>
      <c r="C16" s="19" t="s">
        <v>7</v>
      </c>
      <c r="D16" s="4">
        <v>5</v>
      </c>
      <c r="E16" s="19"/>
      <c r="F16" s="18"/>
    </row>
    <row r="17" spans="1:6">
      <c r="A17" s="15">
        <v>99900099</v>
      </c>
      <c r="B17" s="18" t="s">
        <v>1157</v>
      </c>
      <c r="C17" s="19" t="s">
        <v>7</v>
      </c>
      <c r="D17" s="4">
        <v>5</v>
      </c>
      <c r="E17" s="19"/>
      <c r="F17" s="18"/>
    </row>
    <row r="18" spans="1:6">
      <c r="A18" s="15">
        <v>99900099</v>
      </c>
      <c r="B18" s="18" t="s">
        <v>1158</v>
      </c>
      <c r="C18" s="19" t="s">
        <v>7</v>
      </c>
      <c r="D18" s="4">
        <v>5</v>
      </c>
      <c r="E18" s="19"/>
      <c r="F18" s="18"/>
    </row>
    <row r="19" spans="1:6">
      <c r="A19" s="15">
        <v>99900099</v>
      </c>
      <c r="B19" s="18" t="s">
        <v>1159</v>
      </c>
      <c r="C19" s="19" t="s">
        <v>7</v>
      </c>
      <c r="D19" s="4">
        <v>5</v>
      </c>
      <c r="E19" s="19"/>
      <c r="F19" s="18"/>
    </row>
    <row r="20" spans="1:6">
      <c r="A20" s="15">
        <v>99900099</v>
      </c>
      <c r="B20" s="18" t="s">
        <v>1160</v>
      </c>
      <c r="C20" s="19" t="s">
        <v>7</v>
      </c>
      <c r="D20" s="4">
        <v>5</v>
      </c>
      <c r="E20" s="19"/>
      <c r="F20" s="18"/>
    </row>
    <row r="21" spans="1:6">
      <c r="A21" s="15">
        <v>99900099</v>
      </c>
      <c r="B21" s="18" t="s">
        <v>1161</v>
      </c>
      <c r="C21" s="19" t="s">
        <v>7</v>
      </c>
      <c r="D21" s="4">
        <v>5</v>
      </c>
      <c r="E21" s="19"/>
      <c r="F21" s="18"/>
    </row>
    <row r="22" spans="1:6">
      <c r="A22" s="15">
        <v>99900099</v>
      </c>
      <c r="B22" s="18" t="s">
        <v>1162</v>
      </c>
      <c r="C22" s="19" t="s">
        <v>7</v>
      </c>
      <c r="D22" s="4">
        <v>5</v>
      </c>
      <c r="E22" s="19"/>
      <c r="F22" s="18"/>
    </row>
    <row r="23" spans="1:6">
      <c r="A23" s="15">
        <v>99900099</v>
      </c>
      <c r="B23" s="18" t="s">
        <v>1163</v>
      </c>
      <c r="C23" s="19" t="s">
        <v>7</v>
      </c>
      <c r="D23" s="4">
        <v>5</v>
      </c>
      <c r="E23" s="19"/>
      <c r="F23" s="18"/>
    </row>
    <row r="24" spans="1:6">
      <c r="A24" s="15">
        <v>99900099</v>
      </c>
      <c r="B24" s="18" t="s">
        <v>1164</v>
      </c>
      <c r="C24" s="19" t="s">
        <v>7</v>
      </c>
      <c r="D24" s="4">
        <v>5</v>
      </c>
      <c r="E24" s="19"/>
      <c r="F24" s="18"/>
    </row>
    <row r="25" spans="1:6">
      <c r="A25" s="15">
        <v>99900099</v>
      </c>
      <c r="B25" s="18" t="s">
        <v>1165</v>
      </c>
      <c r="C25" s="19" t="s">
        <v>7</v>
      </c>
      <c r="D25" s="4">
        <v>5</v>
      </c>
      <c r="E25" s="19"/>
      <c r="F25" s="18"/>
    </row>
    <row r="26" spans="1:6">
      <c r="A26" s="15">
        <v>99900099</v>
      </c>
      <c r="B26" s="18" t="str">
        <f>"מאריך לגרניק 1.50 מטר +דיזה"</f>
        <v>מאריך לגרניק 1.50 מטר +דיזה</v>
      </c>
      <c r="C26" s="19" t="s">
        <v>7</v>
      </c>
      <c r="D26" s="4">
        <v>5</v>
      </c>
      <c r="E26" s="19"/>
      <c r="F26" s="18"/>
    </row>
    <row r="27" spans="1:6">
      <c r="A27" s="15">
        <v>99900099</v>
      </c>
      <c r="B27" s="18" t="str">
        <f>"מאריך לגרניק 3 מטר +דיזה"</f>
        <v>מאריך לגרניק 3 מטר +דיזה</v>
      </c>
      <c r="C27" s="19" t="s">
        <v>7</v>
      </c>
      <c r="D27" s="4">
        <v>5</v>
      </c>
      <c r="E27" s="19"/>
      <c r="F27" s="18"/>
    </row>
    <row r="28" spans="1:6">
      <c r="A28" s="15">
        <v>99900099</v>
      </c>
      <c r="B28" s="18" t="str">
        <f>"מאריך לגרניק 4 מטר +דיזה"</f>
        <v>מאריך לגרניק 4 מטר +דיזה</v>
      </c>
      <c r="C28" s="19" t="s">
        <v>7</v>
      </c>
      <c r="D28" s="4">
        <v>5</v>
      </c>
      <c r="E28" s="19"/>
      <c r="F28" s="18"/>
    </row>
  </sheetData>
  <sheetProtection algorithmName="SHA-512" hashValue="c9w1PF44nlIYNclUN4pTzYifOG76hVLikrG8Avjp9IGtniclm1HMRJ5zVfGkr1aAFGudw6RY+n7XSVghJxZ8cg==" saltValue="rIPtiV+g+qj1oxpRLumcEw==" spinCount="100000" sheet="1" objects="1" scenarios="1" selectLockedCells="1" selectUnlockedCells="1"/>
  <pageMargins left="0.7" right="0.7" top="0.75" bottom="0.75" header="0.3" footer="0.3"/>
  <pageSetup scale="81" orientation="portrait" r:id="rId1"/>
  <headerFooter>
    <oddHeader xml:space="preserve">&amp;C&amp;"-,מודגש"&amp;14ב1- הספקת ציוד ושירות למערכות הידראוליות - תת מאגר 2.1.2 </oddHeader>
    <oddFooter>&amp;L&amp;P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rightToLeft="1" workbookViewId="0"/>
  </sheetViews>
  <sheetFormatPr defaultRowHeight="15"/>
  <cols>
    <col min="2" max="2" width="39.7109375" bestFit="1" customWidth="1"/>
  </cols>
  <sheetData>
    <row r="3" spans="2:2">
      <c r="B3" s="1"/>
    </row>
    <row r="4" spans="2:2">
      <c r="B4" s="1" t="s">
        <v>2</v>
      </c>
    </row>
    <row r="5" spans="2:2">
      <c r="B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0"/>
  <sheetViews>
    <sheetView rightToLeft="1" view="pageLayout" zoomScaleNormal="100" workbookViewId="0">
      <selection activeCell="E41" sqref="E41"/>
    </sheetView>
  </sheetViews>
  <sheetFormatPr defaultRowHeight="15"/>
  <cols>
    <col min="1" max="1" width="10.140625" bestFit="1" customWidth="1"/>
    <col min="2" max="2" width="30.42578125" bestFit="1" customWidth="1"/>
    <col min="3" max="3" width="7.7109375" bestFit="1" customWidth="1"/>
    <col min="4" max="4" width="17.42578125" bestFit="1" customWidth="1"/>
    <col min="5" max="5" width="10.7109375" bestFit="1" customWidth="1"/>
    <col min="6" max="6" width="10.7109375" customWidth="1"/>
    <col min="7" max="7" width="11.28515625" bestFit="1" customWidth="1"/>
  </cols>
  <sheetData>
    <row r="1" spans="1:7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1166</v>
      </c>
      <c r="G1" s="58" t="s">
        <v>1237</v>
      </c>
    </row>
    <row r="2" spans="1:7">
      <c r="A2" s="2">
        <v>10000007</v>
      </c>
      <c r="B2" s="2" t="s">
        <v>43</v>
      </c>
      <c r="C2" s="2" t="s">
        <v>7</v>
      </c>
      <c r="D2" s="5">
        <v>20</v>
      </c>
      <c r="E2" s="2"/>
      <c r="F2" s="2"/>
      <c r="G2" s="30"/>
    </row>
    <row r="3" spans="1:7">
      <c r="A3" s="2">
        <v>10000008</v>
      </c>
      <c r="B3" s="2" t="s">
        <v>44</v>
      </c>
      <c r="C3" s="2" t="s">
        <v>7</v>
      </c>
      <c r="D3" s="5">
        <v>20</v>
      </c>
      <c r="E3" s="2"/>
      <c r="F3" s="2"/>
      <c r="G3" s="30"/>
    </row>
    <row r="4" spans="1:7">
      <c r="A4" s="2">
        <v>10000010</v>
      </c>
      <c r="B4" s="2" t="s">
        <v>45</v>
      </c>
      <c r="C4" s="2" t="s">
        <v>7</v>
      </c>
      <c r="D4" s="5">
        <v>100</v>
      </c>
      <c r="E4" s="2"/>
      <c r="F4" s="2"/>
      <c r="G4" s="30"/>
    </row>
    <row r="5" spans="1:7">
      <c r="A5" s="2">
        <v>10000015</v>
      </c>
      <c r="B5" s="2" t="s">
        <v>46</v>
      </c>
      <c r="C5" s="2" t="s">
        <v>7</v>
      </c>
      <c r="D5" s="5">
        <v>100</v>
      </c>
      <c r="E5" s="2"/>
      <c r="F5" s="2"/>
      <c r="G5" s="30"/>
    </row>
    <row r="6" spans="1:7">
      <c r="A6" s="2">
        <v>10000016</v>
      </c>
      <c r="B6" s="2" t="s">
        <v>47</v>
      </c>
      <c r="C6" s="2" t="s">
        <v>7</v>
      </c>
      <c r="D6" s="5">
        <v>100</v>
      </c>
      <c r="E6" s="2"/>
      <c r="F6" s="2"/>
      <c r="G6" s="30"/>
    </row>
    <row r="7" spans="1:7">
      <c r="A7" s="2">
        <v>10000017</v>
      </c>
      <c r="B7" s="2" t="s">
        <v>48</v>
      </c>
      <c r="C7" s="2" t="s">
        <v>7</v>
      </c>
      <c r="D7" s="5">
        <v>100</v>
      </c>
      <c r="E7" s="2"/>
      <c r="F7" s="2"/>
      <c r="G7" s="30"/>
    </row>
    <row r="8" spans="1:7">
      <c r="A8" s="2">
        <v>10000019</v>
      </c>
      <c r="B8" s="2" t="s">
        <v>49</v>
      </c>
      <c r="C8" s="2" t="s">
        <v>7</v>
      </c>
      <c r="D8" s="5">
        <v>60</v>
      </c>
      <c r="E8" s="2"/>
      <c r="F8" s="2"/>
      <c r="G8" s="30"/>
    </row>
    <row r="9" spans="1:7">
      <c r="A9" s="2">
        <v>10000020</v>
      </c>
      <c r="B9" s="2" t="s">
        <v>50</v>
      </c>
      <c r="C9" s="2" t="s">
        <v>7</v>
      </c>
      <c r="D9" s="5">
        <v>60</v>
      </c>
      <c r="E9" s="2"/>
      <c r="F9" s="2"/>
      <c r="G9" s="30"/>
    </row>
    <row r="10" spans="1:7">
      <c r="A10" s="2">
        <v>10000021</v>
      </c>
      <c r="B10" s="2" t="s">
        <v>51</v>
      </c>
      <c r="C10" s="2" t="s">
        <v>7</v>
      </c>
      <c r="D10" s="5">
        <v>60</v>
      </c>
      <c r="E10" s="2"/>
      <c r="F10" s="2"/>
      <c r="G10" s="30"/>
    </row>
    <row r="11" spans="1:7">
      <c r="A11" s="2">
        <v>10000022</v>
      </c>
      <c r="B11" s="2" t="s">
        <v>52</v>
      </c>
      <c r="C11" s="2" t="s">
        <v>7</v>
      </c>
      <c r="D11" s="5">
        <v>60</v>
      </c>
      <c r="E11" s="2"/>
      <c r="F11" s="2"/>
      <c r="G11" s="30"/>
    </row>
    <row r="12" spans="1:7">
      <c r="A12" s="2">
        <v>10000023</v>
      </c>
      <c r="B12" s="2" t="s">
        <v>53</v>
      </c>
      <c r="C12" s="2" t="s">
        <v>7</v>
      </c>
      <c r="D12" s="5">
        <v>60</v>
      </c>
      <c r="E12" s="2"/>
      <c r="F12" s="2"/>
      <c r="G12" s="30"/>
    </row>
    <row r="13" spans="1:7">
      <c r="A13" s="2">
        <v>10000025</v>
      </c>
      <c r="B13" s="2" t="s">
        <v>54</v>
      </c>
      <c r="C13" s="2" t="s">
        <v>7</v>
      </c>
      <c r="D13" s="5">
        <v>60</v>
      </c>
      <c r="E13" s="2"/>
      <c r="F13" s="2"/>
      <c r="G13" s="18"/>
    </row>
    <row r="14" spans="1:7">
      <c r="A14" s="2">
        <v>10000026</v>
      </c>
      <c r="B14" s="2" t="s">
        <v>55</v>
      </c>
      <c r="C14" s="2" t="s">
        <v>7</v>
      </c>
      <c r="D14" s="5">
        <v>60</v>
      </c>
      <c r="E14" s="2"/>
      <c r="F14" s="2"/>
      <c r="G14" s="18"/>
    </row>
    <row r="15" spans="1:7">
      <c r="A15" s="2">
        <v>10000027</v>
      </c>
      <c r="B15" s="2" t="s">
        <v>56</v>
      </c>
      <c r="C15" s="2" t="s">
        <v>7</v>
      </c>
      <c r="D15" s="5">
        <v>60</v>
      </c>
      <c r="E15" s="2"/>
      <c r="F15" s="2"/>
      <c r="G15" s="18"/>
    </row>
    <row r="16" spans="1:7">
      <c r="A16" s="2">
        <v>10000028</v>
      </c>
      <c r="B16" s="2" t="s">
        <v>57</v>
      </c>
      <c r="C16" s="2" t="s">
        <v>7</v>
      </c>
      <c r="D16" s="5">
        <v>60</v>
      </c>
      <c r="E16" s="2"/>
      <c r="F16" s="2"/>
      <c r="G16" s="18"/>
    </row>
    <row r="17" spans="1:7">
      <c r="A17" s="2">
        <v>10000029</v>
      </c>
      <c r="B17" s="2" t="s">
        <v>58</v>
      </c>
      <c r="C17" s="2" t="s">
        <v>7</v>
      </c>
      <c r="D17" s="5">
        <v>60</v>
      </c>
      <c r="E17" s="2"/>
      <c r="F17" s="2"/>
      <c r="G17" s="18"/>
    </row>
    <row r="18" spans="1:7">
      <c r="A18" s="2">
        <v>10000031</v>
      </c>
      <c r="B18" s="2" t="s">
        <v>59</v>
      </c>
      <c r="C18" s="2" t="s">
        <v>7</v>
      </c>
      <c r="D18" s="5">
        <v>20</v>
      </c>
      <c r="E18" s="2"/>
      <c r="F18" s="2"/>
      <c r="G18" s="18"/>
    </row>
    <row r="19" spans="1:7">
      <c r="A19" s="2">
        <v>10000042</v>
      </c>
      <c r="B19" s="2" t="s">
        <v>60</v>
      </c>
      <c r="C19" s="2" t="s">
        <v>7</v>
      </c>
      <c r="D19" s="5">
        <v>10</v>
      </c>
      <c r="E19" s="2"/>
      <c r="F19" s="2"/>
      <c r="G19" s="18"/>
    </row>
    <row r="20" spans="1:7">
      <c r="A20" s="2">
        <v>10000046</v>
      </c>
      <c r="B20" s="2" t="s">
        <v>61</v>
      </c>
      <c r="C20" s="2" t="s">
        <v>7</v>
      </c>
      <c r="D20" s="5">
        <v>40</v>
      </c>
      <c r="E20" s="2"/>
      <c r="F20" s="2"/>
      <c r="G20" s="18"/>
    </row>
    <row r="21" spans="1:7">
      <c r="A21" s="2">
        <v>10000065</v>
      </c>
      <c r="B21" s="2" t="s">
        <v>62</v>
      </c>
      <c r="C21" s="2" t="s">
        <v>7</v>
      </c>
      <c r="D21" s="5">
        <v>40</v>
      </c>
      <c r="E21" s="2"/>
      <c r="F21" s="2"/>
      <c r="G21" s="18"/>
    </row>
    <row r="22" spans="1:7">
      <c r="A22" s="2">
        <v>10000068</v>
      </c>
      <c r="B22" s="2" t="s">
        <v>63</v>
      </c>
      <c r="C22" s="2" t="s">
        <v>7</v>
      </c>
      <c r="D22" s="5">
        <v>10</v>
      </c>
      <c r="E22" s="2"/>
      <c r="F22" s="2"/>
      <c r="G22" s="18"/>
    </row>
    <row r="23" spans="1:7">
      <c r="A23" s="2">
        <v>10000069</v>
      </c>
      <c r="B23" s="2" t="s">
        <v>64</v>
      </c>
      <c r="C23" s="2" t="s">
        <v>7</v>
      </c>
      <c r="D23" s="5">
        <v>10</v>
      </c>
      <c r="E23" s="2"/>
      <c r="F23" s="2"/>
      <c r="G23" s="18"/>
    </row>
    <row r="24" spans="1:7">
      <c r="A24" s="2">
        <v>10000073</v>
      </c>
      <c r="B24" s="2" t="s">
        <v>65</v>
      </c>
      <c r="C24" s="2" t="s">
        <v>7</v>
      </c>
      <c r="D24" s="5">
        <v>300</v>
      </c>
      <c r="E24" s="2"/>
      <c r="F24" s="2"/>
      <c r="G24" s="18"/>
    </row>
    <row r="25" spans="1:7">
      <c r="A25" s="2">
        <v>10000074</v>
      </c>
      <c r="B25" s="2" t="s">
        <v>66</v>
      </c>
      <c r="C25" s="2" t="s">
        <v>7</v>
      </c>
      <c r="D25" s="5">
        <v>300</v>
      </c>
      <c r="E25" s="2"/>
      <c r="F25" s="2"/>
      <c r="G25" s="18"/>
    </row>
    <row r="26" spans="1:7">
      <c r="A26" s="2">
        <v>10000076</v>
      </c>
      <c r="B26" s="2" t="s">
        <v>67</v>
      </c>
      <c r="C26" s="2" t="s">
        <v>7</v>
      </c>
      <c r="D26" s="5">
        <v>20</v>
      </c>
      <c r="E26" s="2"/>
      <c r="F26" s="2"/>
      <c r="G26" s="18"/>
    </row>
    <row r="27" spans="1:7">
      <c r="A27" s="2">
        <v>10000077</v>
      </c>
      <c r="B27" s="2" t="s">
        <v>68</v>
      </c>
      <c r="C27" s="2" t="s">
        <v>7</v>
      </c>
      <c r="D27" s="5">
        <v>20</v>
      </c>
      <c r="E27" s="2"/>
      <c r="F27" s="2"/>
      <c r="G27" s="18"/>
    </row>
    <row r="28" spans="1:7">
      <c r="A28" s="2">
        <v>10000079</v>
      </c>
      <c r="B28" s="2" t="s">
        <v>69</v>
      </c>
      <c r="C28" s="2" t="s">
        <v>7</v>
      </c>
      <c r="D28" s="5">
        <v>30</v>
      </c>
      <c r="E28" s="2"/>
      <c r="F28" s="2"/>
      <c r="G28" s="18"/>
    </row>
    <row r="29" spans="1:7">
      <c r="A29" s="2">
        <v>10000080</v>
      </c>
      <c r="B29" s="2" t="s">
        <v>70</v>
      </c>
      <c r="C29" s="2" t="s">
        <v>7</v>
      </c>
      <c r="D29" s="5">
        <v>30</v>
      </c>
      <c r="E29" s="2"/>
      <c r="F29" s="2"/>
      <c r="G29" s="18"/>
    </row>
    <row r="30" spans="1:7">
      <c r="A30" s="2">
        <v>10000081</v>
      </c>
      <c r="B30" s="2" t="s">
        <v>71</v>
      </c>
      <c r="C30" s="2" t="s">
        <v>7</v>
      </c>
      <c r="D30" s="5">
        <v>24</v>
      </c>
      <c r="E30" s="2"/>
      <c r="F30" s="2"/>
      <c r="G30" s="18"/>
    </row>
    <row r="31" spans="1:7">
      <c r="A31" s="2">
        <v>10000083</v>
      </c>
      <c r="B31" s="2" t="s">
        <v>72</v>
      </c>
      <c r="C31" s="2" t="s">
        <v>7</v>
      </c>
      <c r="D31" s="5">
        <v>24</v>
      </c>
      <c r="E31" s="2"/>
      <c r="F31" s="2"/>
      <c r="G31" s="18"/>
    </row>
    <row r="32" spans="1:7">
      <c r="A32" s="2">
        <v>10000086</v>
      </c>
      <c r="B32" s="2" t="s">
        <v>73</v>
      </c>
      <c r="C32" s="2" t="s">
        <v>7</v>
      </c>
      <c r="D32" s="5">
        <v>24</v>
      </c>
      <c r="E32" s="2"/>
      <c r="F32" s="2"/>
      <c r="G32" s="18"/>
    </row>
    <row r="33" spans="1:7">
      <c r="A33" s="2">
        <v>10000166</v>
      </c>
      <c r="B33" s="2" t="s">
        <v>74</v>
      </c>
      <c r="C33" s="2" t="s">
        <v>6</v>
      </c>
      <c r="D33" s="5">
        <v>20</v>
      </c>
      <c r="E33" s="2"/>
      <c r="F33" s="2"/>
      <c r="G33" s="18"/>
    </row>
    <row r="34" spans="1:7">
      <c r="A34" s="2">
        <v>10000087</v>
      </c>
      <c r="B34" s="2" t="s">
        <v>75</v>
      </c>
      <c r="C34" s="2" t="s">
        <v>7</v>
      </c>
      <c r="D34" s="5">
        <v>24</v>
      </c>
      <c r="E34" s="2"/>
      <c r="F34" s="2"/>
      <c r="G34" s="18"/>
    </row>
    <row r="35" spans="1:7">
      <c r="A35" s="2">
        <v>10000101</v>
      </c>
      <c r="B35" s="2" t="s">
        <v>76</v>
      </c>
      <c r="C35" s="2" t="s">
        <v>7</v>
      </c>
      <c r="D35" s="5">
        <v>40</v>
      </c>
      <c r="E35" s="2"/>
      <c r="F35" s="2"/>
      <c r="G35" s="18"/>
    </row>
    <row r="36" spans="1:7">
      <c r="A36" s="2">
        <v>10000102</v>
      </c>
      <c r="B36" s="2" t="s">
        <v>77</v>
      </c>
      <c r="C36" s="2" t="s">
        <v>7</v>
      </c>
      <c r="D36" s="5">
        <v>20</v>
      </c>
      <c r="E36" s="2"/>
      <c r="F36" s="2"/>
      <c r="G36" s="18"/>
    </row>
    <row r="37" spans="1:7">
      <c r="A37" s="2">
        <v>10000113</v>
      </c>
      <c r="B37" s="2" t="s">
        <v>78</v>
      </c>
      <c r="C37" s="2" t="s">
        <v>7</v>
      </c>
      <c r="D37" s="5">
        <v>10</v>
      </c>
      <c r="E37" s="2"/>
      <c r="F37" s="2"/>
      <c r="G37" s="18"/>
    </row>
    <row r="38" spans="1:7">
      <c r="A38" s="2">
        <v>10000188</v>
      </c>
      <c r="B38" s="2" t="s">
        <v>79</v>
      </c>
      <c r="C38" s="2" t="s">
        <v>6</v>
      </c>
      <c r="D38" s="5">
        <v>24</v>
      </c>
      <c r="E38" s="2"/>
      <c r="F38" s="2"/>
      <c r="G38" s="18"/>
    </row>
    <row r="39" spans="1:7">
      <c r="A39" s="2">
        <v>10000189</v>
      </c>
      <c r="B39" s="2" t="s">
        <v>80</v>
      </c>
      <c r="C39" s="2" t="s">
        <v>6</v>
      </c>
      <c r="D39" s="5">
        <v>36</v>
      </c>
      <c r="E39" s="2"/>
      <c r="F39" s="2"/>
      <c r="G39" s="18"/>
    </row>
    <row r="40" spans="1:7">
      <c r="A40" s="2">
        <v>10000190</v>
      </c>
      <c r="B40" s="2" t="s">
        <v>81</v>
      </c>
      <c r="C40" s="2" t="s">
        <v>6</v>
      </c>
      <c r="D40" s="5">
        <v>36</v>
      </c>
      <c r="E40" s="2"/>
      <c r="F40" s="2"/>
      <c r="G40" s="18"/>
    </row>
    <row r="41" spans="1:7">
      <c r="A41" s="2">
        <v>10000013</v>
      </c>
      <c r="B41" s="2" t="s">
        <v>82</v>
      </c>
      <c r="C41" s="2" t="s">
        <v>7</v>
      </c>
      <c r="D41" s="5">
        <v>5</v>
      </c>
      <c r="E41" s="2"/>
      <c r="F41" s="2"/>
      <c r="G41" s="18"/>
    </row>
    <row r="42" spans="1:7">
      <c r="A42" s="2">
        <v>10000012</v>
      </c>
      <c r="B42" s="2" t="s">
        <v>83</v>
      </c>
      <c r="C42" s="2" t="s">
        <v>7</v>
      </c>
      <c r="D42" s="5">
        <v>6</v>
      </c>
      <c r="E42" s="2"/>
      <c r="F42" s="2"/>
      <c r="G42" s="18"/>
    </row>
    <row r="43" spans="1:7">
      <c r="A43" s="2">
        <v>10000092</v>
      </c>
      <c r="B43" s="2" t="s">
        <v>84</v>
      </c>
      <c r="C43" s="2" t="s">
        <v>7</v>
      </c>
      <c r="D43" s="5">
        <v>10</v>
      </c>
      <c r="E43" s="2"/>
      <c r="F43" s="2"/>
      <c r="G43" s="18"/>
    </row>
    <row r="44" spans="1:7">
      <c r="A44" s="2">
        <v>10000052</v>
      </c>
      <c r="B44" s="2" t="s">
        <v>85</v>
      </c>
      <c r="C44" s="2" t="s">
        <v>7</v>
      </c>
      <c r="D44" s="5">
        <v>20</v>
      </c>
      <c r="E44" s="2"/>
      <c r="F44" s="2"/>
      <c r="G44" s="18"/>
    </row>
    <row r="45" spans="1:7">
      <c r="A45" s="2">
        <v>10000053</v>
      </c>
      <c r="B45" s="2" t="s">
        <v>86</v>
      </c>
      <c r="C45" s="2" t="s">
        <v>7</v>
      </c>
      <c r="D45" s="5">
        <v>30</v>
      </c>
      <c r="E45" s="2"/>
      <c r="F45" s="2"/>
      <c r="G45" s="18"/>
    </row>
    <row r="46" spans="1:7">
      <c r="A46" s="2">
        <v>10000048</v>
      </c>
      <c r="B46" s="2" t="s">
        <v>87</v>
      </c>
      <c r="C46" s="2" t="s">
        <v>1167</v>
      </c>
      <c r="D46" s="5">
        <v>120</v>
      </c>
      <c r="E46" s="2"/>
      <c r="F46" s="2"/>
      <c r="G46" s="18"/>
    </row>
    <row r="47" spans="1:7">
      <c r="A47" s="2">
        <v>10000045</v>
      </c>
      <c r="B47" s="2" t="s">
        <v>88</v>
      </c>
      <c r="C47" s="2" t="s">
        <v>1167</v>
      </c>
      <c r="D47" s="5">
        <v>50</v>
      </c>
      <c r="E47" s="2"/>
      <c r="F47" s="2"/>
      <c r="G47" s="18"/>
    </row>
    <row r="48" spans="1:7">
      <c r="A48" s="2">
        <v>10000014</v>
      </c>
      <c r="B48" s="2" t="s">
        <v>89</v>
      </c>
      <c r="C48" s="2" t="s">
        <v>7</v>
      </c>
      <c r="D48" s="5">
        <v>56</v>
      </c>
      <c r="E48" s="2"/>
      <c r="F48" s="2"/>
      <c r="G48" s="18"/>
    </row>
    <row r="49" spans="1:7">
      <c r="A49" s="2">
        <v>10000041</v>
      </c>
      <c r="B49" s="2" t="s">
        <v>90</v>
      </c>
      <c r="C49" s="2" t="s">
        <v>7</v>
      </c>
      <c r="D49" s="5">
        <v>10</v>
      </c>
      <c r="E49" s="2"/>
      <c r="F49" s="2"/>
      <c r="G49" s="18"/>
    </row>
    <row r="50" spans="1:7">
      <c r="A50" s="2">
        <v>10000044</v>
      </c>
      <c r="B50" s="2" t="s">
        <v>91</v>
      </c>
      <c r="C50" s="2" t="s">
        <v>7</v>
      </c>
      <c r="D50" s="5">
        <v>20</v>
      </c>
      <c r="E50" s="2"/>
      <c r="F50" s="2"/>
      <c r="G50" s="18"/>
    </row>
    <row r="51" spans="1:7">
      <c r="A51" s="2">
        <v>10459004</v>
      </c>
      <c r="B51" s="2" t="s">
        <v>92</v>
      </c>
      <c r="C51" s="2" t="s">
        <v>7</v>
      </c>
      <c r="D51" s="5">
        <v>60</v>
      </c>
      <c r="E51" s="2"/>
      <c r="F51" s="2"/>
      <c r="G51" s="18"/>
    </row>
    <row r="52" spans="1:7">
      <c r="A52" s="2">
        <v>10000018</v>
      </c>
      <c r="B52" s="2" t="s">
        <v>93</v>
      </c>
      <c r="C52" s="2" t="s">
        <v>7</v>
      </c>
      <c r="D52" s="5">
        <v>12</v>
      </c>
      <c r="E52" s="2"/>
      <c r="F52" s="2"/>
      <c r="G52" s="18"/>
    </row>
    <row r="53" spans="1:7">
      <c r="A53" s="2">
        <v>10000089</v>
      </c>
      <c r="B53" s="2" t="s">
        <v>94</v>
      </c>
      <c r="C53" s="2" t="s">
        <v>7</v>
      </c>
      <c r="D53" s="5">
        <v>20</v>
      </c>
      <c r="E53" s="2"/>
      <c r="F53" s="2"/>
      <c r="G53" s="18"/>
    </row>
    <row r="54" spans="1:7">
      <c r="A54" s="2">
        <v>10000090</v>
      </c>
      <c r="B54" s="2" t="s">
        <v>95</v>
      </c>
      <c r="C54" s="2" t="s">
        <v>7</v>
      </c>
      <c r="D54" s="5">
        <v>20</v>
      </c>
      <c r="E54" s="2"/>
      <c r="F54" s="2"/>
      <c r="G54" s="18"/>
    </row>
    <row r="55" spans="1:7">
      <c r="A55" s="2">
        <v>10000061</v>
      </c>
      <c r="B55" s="2" t="s">
        <v>96</v>
      </c>
      <c r="C55" s="2" t="s">
        <v>7</v>
      </c>
      <c r="D55" s="5">
        <v>20</v>
      </c>
      <c r="E55" s="2"/>
      <c r="F55" s="2"/>
      <c r="G55" s="18"/>
    </row>
    <row r="56" spans="1:7">
      <c r="A56" s="2">
        <v>10000009</v>
      </c>
      <c r="B56" s="2" t="s">
        <v>97</v>
      </c>
      <c r="C56" s="2" t="s">
        <v>7</v>
      </c>
      <c r="D56" s="5">
        <v>24</v>
      </c>
      <c r="E56" s="2"/>
      <c r="F56" s="2"/>
      <c r="G56" s="18"/>
    </row>
    <row r="57" spans="1:7">
      <c r="A57" s="2">
        <v>10000039</v>
      </c>
      <c r="B57" s="2" t="s">
        <v>98</v>
      </c>
      <c r="C57" s="2" t="s">
        <v>7</v>
      </c>
      <c r="D57" s="5">
        <v>3</v>
      </c>
      <c r="E57" s="2"/>
      <c r="F57" s="2"/>
      <c r="G57" s="18"/>
    </row>
    <row r="58" spans="1:7">
      <c r="A58" s="2">
        <v>10000078</v>
      </c>
      <c r="B58" s="2" t="s">
        <v>99</v>
      </c>
      <c r="C58" s="2" t="s">
        <v>7</v>
      </c>
      <c r="D58" s="5">
        <v>20</v>
      </c>
      <c r="E58" s="2"/>
      <c r="F58" s="2"/>
      <c r="G58" s="18"/>
    </row>
    <row r="59" spans="1:7">
      <c r="A59" s="2">
        <v>10000011</v>
      </c>
      <c r="B59" s="2" t="s">
        <v>100</v>
      </c>
      <c r="C59" s="2" t="s">
        <v>7</v>
      </c>
      <c r="D59" s="5">
        <v>10</v>
      </c>
      <c r="E59" s="2"/>
      <c r="F59" s="2"/>
      <c r="G59" s="18"/>
    </row>
    <row r="60" spans="1:7">
      <c r="A60" s="2">
        <v>10459005</v>
      </c>
      <c r="B60" s="2" t="s">
        <v>101</v>
      </c>
      <c r="C60" s="2" t="s">
        <v>7</v>
      </c>
      <c r="D60" s="5">
        <v>20</v>
      </c>
      <c r="E60" s="2"/>
      <c r="F60" s="2"/>
      <c r="G60" s="18"/>
    </row>
    <row r="61" spans="1:7">
      <c r="A61" s="2">
        <v>10000067</v>
      </c>
      <c r="B61" s="2" t="s">
        <v>102</v>
      </c>
      <c r="C61" s="2" t="s">
        <v>7</v>
      </c>
      <c r="D61" s="5">
        <v>20</v>
      </c>
      <c r="E61" s="2"/>
      <c r="F61" s="2"/>
      <c r="G61" s="18"/>
    </row>
    <row r="62" spans="1:7">
      <c r="A62" s="2">
        <v>10000040</v>
      </c>
      <c r="B62" s="2" t="s">
        <v>103</v>
      </c>
      <c r="C62" s="2" t="s">
        <v>7</v>
      </c>
      <c r="D62" s="5">
        <v>10</v>
      </c>
      <c r="E62" s="2"/>
      <c r="F62" s="2"/>
      <c r="G62" s="18"/>
    </row>
    <row r="63" spans="1:7">
      <c r="A63" s="2">
        <v>10000006</v>
      </c>
      <c r="B63" s="2" t="s">
        <v>104</v>
      </c>
      <c r="C63" s="2" t="s">
        <v>7</v>
      </c>
      <c r="D63" s="5">
        <v>5</v>
      </c>
      <c r="E63" s="2"/>
      <c r="F63" s="2"/>
      <c r="G63" s="18"/>
    </row>
    <row r="64" spans="1:7">
      <c r="A64" s="2">
        <v>10000110</v>
      </c>
      <c r="B64" s="2" t="s">
        <v>105</v>
      </c>
      <c r="C64" s="2" t="s">
        <v>7</v>
      </c>
      <c r="D64" s="5">
        <v>20</v>
      </c>
      <c r="E64" s="2"/>
      <c r="F64" s="2"/>
      <c r="G64" s="18"/>
    </row>
    <row r="65" spans="1:7">
      <c r="A65" s="2">
        <v>10000064</v>
      </c>
      <c r="B65" s="2" t="s">
        <v>106</v>
      </c>
      <c r="C65" s="2" t="s">
        <v>7</v>
      </c>
      <c r="D65" s="5">
        <v>40</v>
      </c>
      <c r="E65" s="2"/>
      <c r="F65" s="2"/>
      <c r="G65" s="18"/>
    </row>
    <row r="66" spans="1:7">
      <c r="A66" s="2">
        <v>10000038</v>
      </c>
      <c r="B66" s="2" t="s">
        <v>107</v>
      </c>
      <c r="C66" s="2" t="s">
        <v>7</v>
      </c>
      <c r="D66" s="5">
        <v>5</v>
      </c>
      <c r="E66" s="2"/>
      <c r="F66" s="2"/>
      <c r="G66" s="18"/>
    </row>
    <row r="67" spans="1:7">
      <c r="A67" s="2">
        <v>10000093</v>
      </c>
      <c r="B67" s="2" t="s">
        <v>108</v>
      </c>
      <c r="C67" s="2" t="s">
        <v>7</v>
      </c>
      <c r="D67" s="5">
        <v>50</v>
      </c>
      <c r="E67" s="2"/>
      <c r="F67" s="2"/>
      <c r="G67" s="18"/>
    </row>
    <row r="68" spans="1:7">
      <c r="A68" s="2">
        <v>10021013</v>
      </c>
      <c r="B68" s="2" t="s">
        <v>109</v>
      </c>
      <c r="C68" s="2" t="s">
        <v>7</v>
      </c>
      <c r="D68" s="5">
        <v>7</v>
      </c>
      <c r="E68" s="2"/>
      <c r="F68" s="2"/>
      <c r="G68" s="18"/>
    </row>
    <row r="69" spans="1:7">
      <c r="A69" s="2">
        <v>10000004</v>
      </c>
      <c r="B69" s="2" t="s">
        <v>110</v>
      </c>
      <c r="C69" s="2" t="s">
        <v>7</v>
      </c>
      <c r="D69" s="5">
        <v>5</v>
      </c>
      <c r="E69" s="2"/>
      <c r="F69" s="2"/>
      <c r="G69" s="18"/>
    </row>
    <row r="70" spans="1:7">
      <c r="A70" s="2">
        <v>10000030</v>
      </c>
      <c r="B70" s="2" t="s">
        <v>111</v>
      </c>
      <c r="C70" s="2" t="s">
        <v>7</v>
      </c>
      <c r="D70" s="5">
        <v>20</v>
      </c>
      <c r="E70" s="2"/>
      <c r="F70" s="2"/>
      <c r="G70" s="18"/>
    </row>
    <row r="71" spans="1:7">
      <c r="A71" s="2">
        <v>10000112</v>
      </c>
      <c r="B71" s="2" t="s">
        <v>112</v>
      </c>
      <c r="C71" s="2" t="s">
        <v>7</v>
      </c>
      <c r="D71" s="5">
        <v>3</v>
      </c>
      <c r="E71" s="2"/>
      <c r="F71" s="2"/>
      <c r="G71" s="18"/>
    </row>
    <row r="72" spans="1:7">
      <c r="A72" s="2">
        <v>10000033</v>
      </c>
      <c r="B72" s="2" t="s">
        <v>113</v>
      </c>
      <c r="C72" s="2" t="s">
        <v>7</v>
      </c>
      <c r="D72" s="5">
        <v>4</v>
      </c>
      <c r="E72" s="2"/>
      <c r="F72" s="2"/>
      <c r="G72" s="18"/>
    </row>
    <row r="73" spans="1:7">
      <c r="A73" s="2">
        <v>10000072</v>
      </c>
      <c r="B73" s="2" t="s">
        <v>114</v>
      </c>
      <c r="C73" s="2" t="s">
        <v>7</v>
      </c>
      <c r="D73" s="5">
        <v>500</v>
      </c>
      <c r="E73" s="2"/>
      <c r="F73" s="2"/>
      <c r="G73" s="18"/>
    </row>
    <row r="74" spans="1:7">
      <c r="A74" s="2">
        <v>10000035</v>
      </c>
      <c r="B74" s="2" t="s">
        <v>115</v>
      </c>
      <c r="C74" s="2" t="s">
        <v>7</v>
      </c>
      <c r="D74" s="5">
        <v>5</v>
      </c>
      <c r="E74" s="2"/>
      <c r="F74" s="2"/>
      <c r="G74" s="18"/>
    </row>
    <row r="75" spans="1:7">
      <c r="A75" s="2">
        <v>10000037</v>
      </c>
      <c r="B75" s="2" t="s">
        <v>116</v>
      </c>
      <c r="C75" s="2" t="s">
        <v>7</v>
      </c>
      <c r="D75" s="5">
        <v>40</v>
      </c>
      <c r="E75" s="2"/>
      <c r="F75" s="2"/>
      <c r="G75" s="18"/>
    </row>
    <row r="76" spans="1:7">
      <c r="A76" s="2">
        <v>10000034</v>
      </c>
      <c r="B76" s="2" t="s">
        <v>117</v>
      </c>
      <c r="C76" s="2" t="s">
        <v>7</v>
      </c>
      <c r="D76" s="5">
        <v>3</v>
      </c>
      <c r="E76" s="2"/>
      <c r="F76" s="2"/>
      <c r="G76" s="18"/>
    </row>
    <row r="77" spans="1:7">
      <c r="A77" s="2">
        <v>10000043</v>
      </c>
      <c r="B77" s="2" t="s">
        <v>118</v>
      </c>
      <c r="C77" s="2" t="s">
        <v>7</v>
      </c>
      <c r="D77" s="5">
        <v>2</v>
      </c>
      <c r="E77" s="2"/>
      <c r="F77" s="2"/>
      <c r="G77" s="18"/>
    </row>
    <row r="78" spans="1:7">
      <c r="A78" s="2">
        <v>10000032</v>
      </c>
      <c r="B78" s="2" t="s">
        <v>119</v>
      </c>
      <c r="C78" s="2" t="s">
        <v>7</v>
      </c>
      <c r="D78" s="5">
        <v>10</v>
      </c>
      <c r="E78" s="2"/>
      <c r="F78" s="2"/>
      <c r="G78" s="18"/>
    </row>
    <row r="79" spans="1:7">
      <c r="A79" s="2">
        <v>10000100</v>
      </c>
      <c r="B79" s="2" t="s">
        <v>120</v>
      </c>
      <c r="C79" s="2" t="s">
        <v>7</v>
      </c>
      <c r="D79" s="5">
        <v>50</v>
      </c>
      <c r="E79" s="2"/>
      <c r="F79" s="2"/>
      <c r="G79" s="18"/>
    </row>
    <row r="80" spans="1:7">
      <c r="A80" s="2">
        <v>10000095</v>
      </c>
      <c r="B80" s="2" t="s">
        <v>121</v>
      </c>
      <c r="C80" s="2" t="s">
        <v>7</v>
      </c>
      <c r="D80" s="5">
        <v>50</v>
      </c>
      <c r="E80" s="2"/>
      <c r="F80" s="2"/>
      <c r="G80" s="18"/>
    </row>
    <row r="81" spans="1:7">
      <c r="A81" s="2">
        <v>10000055</v>
      </c>
      <c r="B81" s="2" t="s">
        <v>122</v>
      </c>
      <c r="C81" s="2" t="s">
        <v>7</v>
      </c>
      <c r="D81" s="5">
        <v>10</v>
      </c>
      <c r="E81" s="2"/>
      <c r="F81" s="2"/>
      <c r="G81" s="18"/>
    </row>
    <row r="82" spans="1:7">
      <c r="A82" s="2">
        <v>10000058</v>
      </c>
      <c r="B82" s="2" t="s">
        <v>123</v>
      </c>
      <c r="C82" s="2" t="s">
        <v>7</v>
      </c>
      <c r="D82" s="5">
        <v>5</v>
      </c>
      <c r="E82" s="2"/>
      <c r="F82" s="2"/>
      <c r="G82" s="18"/>
    </row>
    <row r="83" spans="1:7">
      <c r="A83" s="2">
        <v>10000060</v>
      </c>
      <c r="B83" s="2" t="s">
        <v>124</v>
      </c>
      <c r="C83" s="2" t="s">
        <v>7</v>
      </c>
      <c r="D83" s="5">
        <v>5</v>
      </c>
      <c r="E83" s="2"/>
      <c r="F83" s="2"/>
      <c r="G83" s="18"/>
    </row>
    <row r="84" spans="1:7">
      <c r="A84" s="2">
        <v>10000062</v>
      </c>
      <c r="B84" s="2" t="s">
        <v>125</v>
      </c>
      <c r="C84" s="2" t="s">
        <v>7</v>
      </c>
      <c r="D84" s="5">
        <v>10</v>
      </c>
      <c r="E84" s="2"/>
      <c r="F84" s="2"/>
      <c r="G84" s="18"/>
    </row>
    <row r="85" spans="1:7">
      <c r="A85" s="2">
        <v>10000063</v>
      </c>
      <c r="B85" s="2" t="s">
        <v>126</v>
      </c>
      <c r="C85" s="2" t="s">
        <v>7</v>
      </c>
      <c r="D85" s="5">
        <v>20</v>
      </c>
      <c r="E85" s="2"/>
      <c r="F85" s="2"/>
      <c r="G85" s="18"/>
    </row>
    <row r="86" spans="1:7">
      <c r="A86" s="2">
        <v>10000066</v>
      </c>
      <c r="B86" s="2" t="s">
        <v>127</v>
      </c>
      <c r="C86" s="2" t="s">
        <v>7</v>
      </c>
      <c r="D86" s="5">
        <v>20</v>
      </c>
      <c r="E86" s="2"/>
      <c r="F86" s="2"/>
      <c r="G86" s="18"/>
    </row>
    <row r="87" spans="1:7">
      <c r="A87" s="2">
        <v>10000091</v>
      </c>
      <c r="B87" s="2" t="s">
        <v>128</v>
      </c>
      <c r="C87" s="2" t="s">
        <v>7</v>
      </c>
      <c r="D87" s="5">
        <v>12</v>
      </c>
      <c r="E87" s="2"/>
      <c r="F87" s="2"/>
      <c r="G87" s="18"/>
    </row>
    <row r="88" spans="1:7">
      <c r="A88" s="2">
        <v>10000094</v>
      </c>
      <c r="B88" s="2" t="s">
        <v>129</v>
      </c>
      <c r="C88" s="2" t="s">
        <v>7</v>
      </c>
      <c r="D88" s="5">
        <v>10</v>
      </c>
      <c r="E88" s="2"/>
      <c r="F88" s="2"/>
      <c r="G88" s="18"/>
    </row>
    <row r="89" spans="1:7">
      <c r="A89" s="2">
        <v>10000003</v>
      </c>
      <c r="B89" s="2" t="s">
        <v>130</v>
      </c>
      <c r="C89" s="2" t="s">
        <v>7</v>
      </c>
      <c r="D89" s="5">
        <v>10</v>
      </c>
      <c r="E89" s="2"/>
      <c r="F89" s="2"/>
      <c r="G89" s="18"/>
    </row>
    <row r="90" spans="1:7">
      <c r="A90" s="2">
        <v>10000097</v>
      </c>
      <c r="B90" s="2" t="s">
        <v>131</v>
      </c>
      <c r="C90" s="2" t="s">
        <v>7</v>
      </c>
      <c r="D90" s="5">
        <v>10</v>
      </c>
      <c r="E90" s="2"/>
      <c r="F90" s="2"/>
      <c r="G90" s="18"/>
    </row>
    <row r="91" spans="1:7">
      <c r="A91" s="2">
        <v>10000098</v>
      </c>
      <c r="B91" s="2" t="s">
        <v>132</v>
      </c>
      <c r="C91" s="2" t="s">
        <v>7</v>
      </c>
      <c r="D91" s="5">
        <v>10</v>
      </c>
      <c r="E91" s="2"/>
      <c r="F91" s="2"/>
      <c r="G91" s="18"/>
    </row>
    <row r="92" spans="1:7">
      <c r="A92" s="2">
        <v>10000096</v>
      </c>
      <c r="B92" s="2" t="s">
        <v>133</v>
      </c>
      <c r="C92" s="2" t="s">
        <v>7</v>
      </c>
      <c r="D92" s="5">
        <v>5</v>
      </c>
      <c r="E92" s="2"/>
      <c r="F92" s="2"/>
      <c r="G92" s="18"/>
    </row>
    <row r="93" spans="1:7">
      <c r="A93" s="2">
        <v>10000005</v>
      </c>
      <c r="B93" s="2" t="s">
        <v>134</v>
      </c>
      <c r="C93" s="2" t="s">
        <v>7</v>
      </c>
      <c r="D93" s="5">
        <v>20</v>
      </c>
      <c r="E93" s="2"/>
      <c r="F93" s="2"/>
      <c r="G93" s="18"/>
    </row>
    <row r="94" spans="1:7">
      <c r="A94" s="2">
        <v>10459001</v>
      </c>
      <c r="B94" s="2" t="s">
        <v>135</v>
      </c>
      <c r="C94" s="2" t="s">
        <v>7</v>
      </c>
      <c r="D94" s="5">
        <v>240</v>
      </c>
      <c r="E94" s="2"/>
      <c r="F94" s="2"/>
      <c r="G94" s="18"/>
    </row>
    <row r="95" spans="1:7">
      <c r="A95" s="2">
        <v>10000054</v>
      </c>
      <c r="B95" s="2" t="s">
        <v>136</v>
      </c>
      <c r="C95" s="2" t="s">
        <v>7</v>
      </c>
      <c r="D95" s="5">
        <v>10</v>
      </c>
      <c r="E95" s="2"/>
      <c r="F95" s="2"/>
      <c r="G95" s="18"/>
    </row>
    <row r="96" spans="1:7">
      <c r="A96" s="2">
        <v>10000070</v>
      </c>
      <c r="B96" s="2" t="s">
        <v>137</v>
      </c>
      <c r="C96" s="2" t="s">
        <v>7</v>
      </c>
      <c r="D96" s="5">
        <v>10</v>
      </c>
      <c r="E96" s="2"/>
      <c r="F96" s="2"/>
      <c r="G96" s="18"/>
    </row>
    <row r="97" spans="1:7">
      <c r="A97" s="2">
        <v>10000071</v>
      </c>
      <c r="B97" s="2" t="s">
        <v>138</v>
      </c>
      <c r="C97" s="2" t="s">
        <v>7</v>
      </c>
      <c r="D97" s="5">
        <v>10</v>
      </c>
      <c r="E97" s="2"/>
      <c r="F97" s="2"/>
      <c r="G97" s="18"/>
    </row>
    <row r="98" spans="1:7">
      <c r="A98" s="2">
        <v>10000075</v>
      </c>
      <c r="B98" s="2" t="s">
        <v>139</v>
      </c>
      <c r="C98" s="2" t="s">
        <v>7</v>
      </c>
      <c r="D98" s="5">
        <v>10</v>
      </c>
      <c r="E98" s="2"/>
      <c r="F98" s="2"/>
      <c r="G98" s="18"/>
    </row>
    <row r="99" spans="1:7">
      <c r="A99" s="2">
        <v>10021024</v>
      </c>
      <c r="B99" s="2" t="s">
        <v>1168</v>
      </c>
      <c r="C99" s="2" t="s">
        <v>7</v>
      </c>
      <c r="D99" s="5">
        <v>72</v>
      </c>
      <c r="E99" s="2"/>
      <c r="F99" s="2"/>
      <c r="G99" s="18"/>
    </row>
    <row r="100" spans="1:7">
      <c r="A100" s="18">
        <v>10000159</v>
      </c>
      <c r="B100" s="18" t="s">
        <v>1195</v>
      </c>
      <c r="C100" s="2" t="s">
        <v>7</v>
      </c>
      <c r="D100" s="35">
        <v>10</v>
      </c>
      <c r="E100" s="18"/>
      <c r="F100" s="18"/>
      <c r="G100" s="18"/>
    </row>
  </sheetData>
  <sheetProtection algorithmName="SHA-512" hashValue="DcM4hOXqmEPOuBJJwZEjloGN5jiQ3IpBlAGe6gFYwCgrsz0kJvgNDeUDJJMjaTG/IFZXdkZmUBaPcj6xWvIl4Q==" saltValue="955VIFFlO5L31kMkD+RanA==" spinCount="100000" sheet="1" objects="1" scenarios="1" selectLockedCells="1" selectUnlockedCells="1"/>
  <pageMargins left="0.7" right="0.7" top="0.75" bottom="0.75" header="0.3" footer="0.3"/>
  <pageSetup scale="84" orientation="portrait" r:id="rId1"/>
  <headerFooter>
    <oddHeader xml:space="preserve">&amp;C&amp;"-,מודגש"&amp;14ב1- הספקת ציוד משרדי- תת מאגר 2.1.3 </oddHeader>
    <oddFooter>&amp;L&amp;P/&amp;N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"/>
  <sheetViews>
    <sheetView rightToLeft="1" view="pageLayout" zoomScaleNormal="100" workbookViewId="0">
      <selection activeCell="D7" sqref="D7"/>
    </sheetView>
  </sheetViews>
  <sheetFormatPr defaultRowHeight="15"/>
  <cols>
    <col min="1" max="1" width="9.7109375" bestFit="1" customWidth="1"/>
    <col min="2" max="2" width="42.28515625" bestFit="1" customWidth="1"/>
    <col min="3" max="3" width="7.5703125" bestFit="1" customWidth="1"/>
    <col min="4" max="4" width="16.7109375" bestFit="1" customWidth="1"/>
    <col min="5" max="5" width="14.28515625" bestFit="1" customWidth="1"/>
    <col min="6" max="6" width="18.42578125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1237</v>
      </c>
    </row>
    <row r="2" spans="1:6">
      <c r="A2" s="18">
        <v>99900099</v>
      </c>
      <c r="B2" s="18" t="s">
        <v>1169</v>
      </c>
      <c r="C2" s="18" t="s">
        <v>7</v>
      </c>
      <c r="D2" s="18">
        <v>1</v>
      </c>
      <c r="E2" s="18"/>
      <c r="F2" s="18"/>
    </row>
    <row r="3" spans="1:6">
      <c r="A3" s="18">
        <v>74221402</v>
      </c>
      <c r="B3" s="18" t="s">
        <v>1294</v>
      </c>
      <c r="C3" s="18" t="s">
        <v>7</v>
      </c>
      <c r="D3" s="18">
        <v>1</v>
      </c>
      <c r="E3" s="18"/>
      <c r="F3" s="18"/>
    </row>
    <row r="4" spans="1:6">
      <c r="A4" s="18">
        <v>74221403</v>
      </c>
      <c r="B4" s="18" t="s">
        <v>1291</v>
      </c>
      <c r="C4" s="18" t="s">
        <v>7</v>
      </c>
      <c r="D4" s="18">
        <v>1</v>
      </c>
      <c r="E4" s="18"/>
      <c r="F4" s="18"/>
    </row>
    <row r="5" spans="1:6">
      <c r="A5" s="18">
        <v>74221404</v>
      </c>
      <c r="B5" s="18" t="s">
        <v>1290</v>
      </c>
      <c r="C5" s="18" t="s">
        <v>7</v>
      </c>
      <c r="D5" s="18">
        <v>1</v>
      </c>
      <c r="E5" s="18"/>
      <c r="F5" s="18"/>
    </row>
    <row r="6" spans="1:6">
      <c r="A6" s="18">
        <v>74221405</v>
      </c>
      <c r="B6" s="18" t="s">
        <v>1292</v>
      </c>
      <c r="C6" s="18" t="s">
        <v>6</v>
      </c>
      <c r="D6" s="18">
        <v>1</v>
      </c>
      <c r="E6" s="18"/>
      <c r="F6" s="18"/>
    </row>
    <row r="7" spans="1:6">
      <c r="A7" s="18">
        <v>99900099</v>
      </c>
      <c r="B7" s="18" t="s">
        <v>1293</v>
      </c>
      <c r="C7" s="18"/>
      <c r="D7" s="18">
        <v>1</v>
      </c>
      <c r="E7" s="18"/>
      <c r="F7" s="18"/>
    </row>
    <row r="8" spans="1:6">
      <c r="A8" s="18">
        <v>99900099</v>
      </c>
      <c r="B8" s="18" t="s">
        <v>1295</v>
      </c>
      <c r="C8" s="18" t="s">
        <v>6</v>
      </c>
      <c r="D8" s="18">
        <v>1</v>
      </c>
      <c r="E8" s="18"/>
      <c r="F8" s="18"/>
    </row>
    <row r="9" spans="1:6">
      <c r="A9" s="18">
        <v>99900099</v>
      </c>
      <c r="B9" s="18" t="s">
        <v>1296</v>
      </c>
      <c r="C9" s="18"/>
      <c r="D9" s="18">
        <v>1</v>
      </c>
      <c r="E9" s="18"/>
      <c r="F9" s="18"/>
    </row>
  </sheetData>
  <sheetProtection algorithmName="SHA-512" hashValue="mpfrkBiyZiiUBY14lNyt4vNZksAUPG/lHmgRBBWeal4XuE/EdBSpTzbMlvoCdp+4rkY/0ThebyhFBCE8BUqrrw==" saltValue="83G6TN53sAiIt6d+jTsydw==" spinCount="100000" sheet="1" objects="1" scenarios="1" selectLockedCells="1" selectUnlockedCells="1"/>
  <pageMargins left="0.7" right="0.7" top="0.75" bottom="0.75" header="0.3" footer="0.3"/>
  <pageSetup paperSize="9" scale="73" orientation="portrait" r:id="rId1"/>
  <headerFooter>
    <oddHeader xml:space="preserve">&amp;C&amp;"-,מודגש"&amp;14ב1- שירות למערך השקילה- תת מאגר 2.1.4 </oddHeader>
    <oddFooter>&amp;L&amp;P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rightToLeft="1" view="pageLayout" zoomScaleNormal="100" workbookViewId="0"/>
  </sheetViews>
  <sheetFormatPr defaultRowHeight="15"/>
  <cols>
    <col min="1" max="1" width="10.140625" bestFit="1" customWidth="1"/>
    <col min="2" max="2" width="52.7109375" bestFit="1" customWidth="1"/>
    <col min="3" max="3" width="7.7109375" bestFit="1" customWidth="1"/>
    <col min="4" max="4" width="17.42578125" bestFit="1" customWidth="1"/>
    <col min="5" max="6" width="14.85546875" bestFit="1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1237</v>
      </c>
    </row>
    <row r="2" spans="1:6">
      <c r="A2" s="18">
        <v>32607508</v>
      </c>
      <c r="B2" s="18" t="s">
        <v>1198</v>
      </c>
      <c r="C2" s="18" t="s">
        <v>7</v>
      </c>
      <c r="D2" s="18">
        <v>100</v>
      </c>
      <c r="E2" s="18"/>
      <c r="F2" s="18"/>
    </row>
    <row r="3" spans="1:6">
      <c r="A3" s="18">
        <v>33709010</v>
      </c>
      <c r="B3" s="18" t="s">
        <v>1199</v>
      </c>
      <c r="C3" s="18" t="s">
        <v>7</v>
      </c>
      <c r="D3" s="18">
        <v>10</v>
      </c>
      <c r="E3" s="18"/>
      <c r="F3" s="18"/>
    </row>
    <row r="4" spans="1:6">
      <c r="A4" s="18">
        <v>41000016</v>
      </c>
      <c r="B4" s="18" t="s">
        <v>1200</v>
      </c>
      <c r="C4" s="18" t="s">
        <v>7</v>
      </c>
      <c r="D4" s="18">
        <v>1</v>
      </c>
      <c r="E4" s="37"/>
      <c r="F4" s="37"/>
    </row>
    <row r="5" spans="1:6">
      <c r="A5" s="18">
        <v>99900031</v>
      </c>
      <c r="B5" s="18" t="s">
        <v>1201</v>
      </c>
      <c r="C5" s="18" t="s">
        <v>7</v>
      </c>
      <c r="D5" s="18">
        <v>10</v>
      </c>
      <c r="E5" s="18"/>
      <c r="F5" s="18"/>
    </row>
    <row r="6" spans="1:6">
      <c r="A6" s="18">
        <v>99900031</v>
      </c>
      <c r="B6" s="18" t="s">
        <v>1202</v>
      </c>
      <c r="C6" s="18" t="s">
        <v>7</v>
      </c>
      <c r="D6" s="18">
        <v>10</v>
      </c>
      <c r="E6" s="18"/>
      <c r="F6" s="18"/>
    </row>
    <row r="7" spans="1:6">
      <c r="A7" s="18">
        <v>99900031</v>
      </c>
      <c r="B7" s="18" t="s">
        <v>1203</v>
      </c>
      <c r="C7" s="18" t="s">
        <v>7</v>
      </c>
      <c r="D7" s="18">
        <v>10</v>
      </c>
      <c r="E7" s="18"/>
      <c r="F7" s="18"/>
    </row>
    <row r="8" spans="1:6">
      <c r="A8" s="18">
        <v>99900031</v>
      </c>
      <c r="B8" s="18" t="s">
        <v>1204</v>
      </c>
      <c r="C8" s="18" t="s">
        <v>7</v>
      </c>
      <c r="D8" s="18">
        <v>10</v>
      </c>
      <c r="E8" s="18"/>
      <c r="F8" s="18"/>
    </row>
    <row r="9" spans="1:6">
      <c r="A9" s="18">
        <v>99900031</v>
      </c>
      <c r="B9" s="18" t="s">
        <v>1205</v>
      </c>
      <c r="C9" s="18" t="s">
        <v>7</v>
      </c>
      <c r="D9" s="18">
        <v>10</v>
      </c>
      <c r="E9" s="18"/>
      <c r="F9" s="18"/>
    </row>
    <row r="10" spans="1:6">
      <c r="A10" s="18">
        <v>99900031</v>
      </c>
      <c r="B10" s="18" t="s">
        <v>1206</v>
      </c>
      <c r="C10" s="18" t="s">
        <v>7</v>
      </c>
      <c r="D10" s="18">
        <v>10</v>
      </c>
      <c r="E10" s="18"/>
      <c r="F10" s="18"/>
    </row>
    <row r="11" spans="1:6">
      <c r="A11" s="18">
        <v>99900025</v>
      </c>
      <c r="B11" s="18" t="s">
        <v>1207</v>
      </c>
      <c r="C11" s="18" t="s">
        <v>7</v>
      </c>
      <c r="D11" s="18">
        <v>3</v>
      </c>
      <c r="E11" s="18"/>
      <c r="F11" s="18"/>
    </row>
    <row r="12" spans="1:6">
      <c r="A12" s="18">
        <v>99900031</v>
      </c>
      <c r="B12" s="18" t="s">
        <v>1208</v>
      </c>
      <c r="C12" s="18" t="s">
        <v>7</v>
      </c>
      <c r="D12" s="18">
        <v>10</v>
      </c>
      <c r="E12" s="18"/>
      <c r="F12" s="18"/>
    </row>
    <row r="13" spans="1:6">
      <c r="A13" s="18">
        <v>99900052</v>
      </c>
      <c r="B13" s="18" t="s">
        <v>1209</v>
      </c>
      <c r="C13" s="18" t="s">
        <v>7</v>
      </c>
      <c r="D13" s="18">
        <v>1</v>
      </c>
      <c r="E13" s="18"/>
      <c r="F13" s="18"/>
    </row>
    <row r="14" spans="1:6">
      <c r="A14" s="18">
        <v>99900031</v>
      </c>
      <c r="B14" s="18" t="s">
        <v>1210</v>
      </c>
      <c r="C14" s="18" t="s">
        <v>7</v>
      </c>
      <c r="D14" s="18">
        <v>4</v>
      </c>
      <c r="E14" s="18"/>
      <c r="F14" s="18"/>
    </row>
    <row r="15" spans="1:6">
      <c r="A15" s="18">
        <v>99900031</v>
      </c>
      <c r="B15" s="18" t="s">
        <v>1211</v>
      </c>
      <c r="C15" s="18" t="s">
        <v>7</v>
      </c>
      <c r="D15" s="18">
        <v>4</v>
      </c>
      <c r="E15" s="18"/>
      <c r="F15" s="18"/>
    </row>
    <row r="16" spans="1:6">
      <c r="A16" s="18">
        <v>99900023</v>
      </c>
      <c r="B16" s="18" t="s">
        <v>1212</v>
      </c>
      <c r="C16" s="18" t="s">
        <v>7</v>
      </c>
      <c r="D16" s="18">
        <v>7</v>
      </c>
      <c r="E16" s="18"/>
      <c r="F16" s="18"/>
    </row>
    <row r="17" spans="1:6">
      <c r="A17" s="18">
        <v>99900052</v>
      </c>
      <c r="B17" s="18" t="s">
        <v>1213</v>
      </c>
      <c r="C17" s="18" t="s">
        <v>7</v>
      </c>
      <c r="D17" s="18">
        <v>1</v>
      </c>
      <c r="E17" s="18"/>
      <c r="F17" s="18"/>
    </row>
    <row r="18" spans="1:6">
      <c r="A18" s="18">
        <v>99900042</v>
      </c>
      <c r="B18" s="18" t="s">
        <v>1214</v>
      </c>
      <c r="C18" s="18" t="s">
        <v>7</v>
      </c>
      <c r="D18" s="18">
        <v>2</v>
      </c>
      <c r="E18" s="18"/>
      <c r="F18" s="18"/>
    </row>
    <row r="19" spans="1:6">
      <c r="A19" s="18">
        <v>99900031</v>
      </c>
      <c r="B19" s="18" t="s">
        <v>1215</v>
      </c>
      <c r="C19" s="18" t="s">
        <v>7</v>
      </c>
      <c r="D19" s="18">
        <v>3</v>
      </c>
      <c r="E19" s="18"/>
      <c r="F19" s="18"/>
    </row>
    <row r="20" spans="1:6">
      <c r="A20" s="18">
        <v>99900062</v>
      </c>
      <c r="B20" s="18" t="s">
        <v>1216</v>
      </c>
      <c r="C20" s="18" t="s">
        <v>7</v>
      </c>
      <c r="D20" s="18">
        <v>2</v>
      </c>
      <c r="E20" s="18"/>
      <c r="F20" s="18"/>
    </row>
    <row r="21" spans="1:6">
      <c r="A21" s="18">
        <v>99900042</v>
      </c>
      <c r="B21" s="18" t="s">
        <v>1217</v>
      </c>
      <c r="C21" s="18" t="s">
        <v>7</v>
      </c>
      <c r="D21" s="18">
        <v>1</v>
      </c>
      <c r="E21" s="18"/>
      <c r="F21" s="18"/>
    </row>
    <row r="22" spans="1:6">
      <c r="A22" s="18">
        <v>41000014</v>
      </c>
      <c r="B22" s="18" t="s">
        <v>1256</v>
      </c>
      <c r="C22" s="18" t="s">
        <v>7</v>
      </c>
      <c r="D22" s="18">
        <v>5</v>
      </c>
      <c r="E22" s="18"/>
      <c r="F22" s="18"/>
    </row>
    <row r="23" spans="1:6">
      <c r="A23" s="18">
        <v>41000013</v>
      </c>
      <c r="B23" s="18" t="s">
        <v>1257</v>
      </c>
      <c r="C23" s="18" t="s">
        <v>7</v>
      </c>
      <c r="D23" s="18">
        <v>5</v>
      </c>
      <c r="E23" s="18"/>
      <c r="F23" s="18"/>
    </row>
  </sheetData>
  <sheetProtection algorithmName="SHA-512" hashValue="dyx24JYg508EFlArDzkLdRasv8QsSIUP8999VipNkWzgqU0kB6SBF1GVTYhDuSl9ctZE3x6GTOW8ryy+DuK/cQ==" saltValue="AMX0u/yn2hleHSEOg0En1Q==" spinCount="100000" sheet="1" objects="1" scenarios="1" selectLockedCells="1" selectUnlockedCells="1"/>
  <pageMargins left="0.7" right="0.7" top="0.75" bottom="0.75" header="0.3" footer="0.3"/>
  <pageSetup scale="70" orientation="portrait" r:id="rId1"/>
  <headerFooter>
    <oddHeader xml:space="preserve">&amp;C&amp;"-,מודגש"&amp;14ב1- הספקת ציוד שינוע- תת מאגר 2.1.5 </oddHeader>
    <oddFooter>&amp;L&amp;P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12"/>
  <sheetViews>
    <sheetView rightToLeft="1" view="pageLayout" zoomScaleNormal="100" zoomScaleSheetLayoutView="100" workbookViewId="0">
      <selection activeCell="D7" sqref="D7"/>
    </sheetView>
  </sheetViews>
  <sheetFormatPr defaultRowHeight="15"/>
  <cols>
    <col min="1" max="1" width="10.140625" bestFit="1" customWidth="1"/>
    <col min="2" max="2" width="46.28515625" bestFit="1" customWidth="1"/>
    <col min="3" max="3" width="7.7109375" bestFit="1" customWidth="1"/>
    <col min="4" max="4" width="17.42578125" bestFit="1" customWidth="1"/>
    <col min="5" max="5" width="10.7109375" bestFit="1" customWidth="1"/>
    <col min="6" max="6" width="17.42578125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1236</v>
      </c>
    </row>
    <row r="2" spans="1:6">
      <c r="A2" s="9">
        <v>58122218</v>
      </c>
      <c r="B2" s="2" t="s">
        <v>899</v>
      </c>
      <c r="C2" s="2" t="s">
        <v>7</v>
      </c>
      <c r="D2" s="5">
        <v>10</v>
      </c>
      <c r="E2" s="2"/>
      <c r="F2" s="2"/>
    </row>
    <row r="3" spans="1:6">
      <c r="A3" s="3">
        <v>58122218</v>
      </c>
      <c r="B3" s="2" t="s">
        <v>899</v>
      </c>
      <c r="C3" s="2" t="s">
        <v>7</v>
      </c>
      <c r="D3" s="18">
        <v>10</v>
      </c>
      <c r="E3" s="2"/>
      <c r="F3" s="2"/>
    </row>
    <row r="4" spans="1:6">
      <c r="A4" s="3">
        <v>58113409</v>
      </c>
      <c r="B4" s="2" t="s">
        <v>900</v>
      </c>
      <c r="C4" s="2" t="s">
        <v>7</v>
      </c>
      <c r="D4" s="18">
        <v>10</v>
      </c>
      <c r="E4" s="2"/>
      <c r="F4" s="2"/>
    </row>
    <row r="5" spans="1:6">
      <c r="A5" s="8">
        <v>58429901</v>
      </c>
      <c r="B5" s="2" t="s">
        <v>901</v>
      </c>
      <c r="C5" s="2" t="s">
        <v>7</v>
      </c>
      <c r="D5" s="36">
        <v>10</v>
      </c>
      <c r="E5" s="2"/>
      <c r="F5" s="2"/>
    </row>
    <row r="6" spans="1:6">
      <c r="A6" s="32">
        <v>58429900</v>
      </c>
      <c r="B6" s="18" t="s">
        <v>902</v>
      </c>
      <c r="C6" s="33" t="s">
        <v>7</v>
      </c>
      <c r="D6" s="18">
        <v>10</v>
      </c>
      <c r="E6" s="2"/>
      <c r="F6" s="2"/>
    </row>
    <row r="7" spans="1:6">
      <c r="A7" s="32">
        <v>58429909</v>
      </c>
      <c r="B7" s="18" t="s">
        <v>903</v>
      </c>
      <c r="C7" s="33" t="s">
        <v>7</v>
      </c>
      <c r="D7" s="5">
        <v>1</v>
      </c>
      <c r="E7" s="2"/>
      <c r="F7" s="2"/>
    </row>
    <row r="8" spans="1:6">
      <c r="A8" s="32">
        <v>58113426</v>
      </c>
      <c r="B8" s="18" t="s">
        <v>904</v>
      </c>
      <c r="C8" s="33" t="s">
        <v>7</v>
      </c>
      <c r="D8" s="5">
        <v>1</v>
      </c>
      <c r="E8" s="2"/>
      <c r="F8" s="2"/>
    </row>
    <row r="9" spans="1:6">
      <c r="A9" s="32">
        <v>58122900</v>
      </c>
      <c r="B9" s="18" t="s">
        <v>905</v>
      </c>
      <c r="C9" s="33" t="s">
        <v>7</v>
      </c>
      <c r="D9" s="5">
        <v>10</v>
      </c>
      <c r="E9" s="2"/>
      <c r="F9" s="2"/>
    </row>
    <row r="10" spans="1:6">
      <c r="A10" s="32">
        <v>58155016</v>
      </c>
      <c r="B10" s="18" t="s">
        <v>906</v>
      </c>
      <c r="C10" s="33" t="s">
        <v>7</v>
      </c>
      <c r="D10" s="5">
        <v>1</v>
      </c>
      <c r="E10" s="2"/>
      <c r="F10" s="2"/>
    </row>
    <row r="11" spans="1:6">
      <c r="A11" s="14">
        <v>58000036</v>
      </c>
      <c r="B11" s="11" t="s">
        <v>907</v>
      </c>
      <c r="C11" s="2" t="s">
        <v>6</v>
      </c>
      <c r="D11" s="5">
        <v>12.004800000000001</v>
      </c>
      <c r="E11" s="2"/>
      <c r="F11" s="2"/>
    </row>
    <row r="12" spans="1:6">
      <c r="A12" s="32">
        <v>58155015</v>
      </c>
      <c r="B12" s="18" t="s">
        <v>908</v>
      </c>
      <c r="C12" s="33" t="s">
        <v>7</v>
      </c>
      <c r="D12" s="5">
        <v>1</v>
      </c>
      <c r="E12" s="2"/>
      <c r="F12" s="2"/>
    </row>
    <row r="13" spans="1:6">
      <c r="A13" s="9">
        <v>58101671</v>
      </c>
      <c r="B13" s="11" t="s">
        <v>909</v>
      </c>
      <c r="C13" s="2" t="s">
        <v>7</v>
      </c>
      <c r="D13" s="5">
        <v>23.99605</v>
      </c>
      <c r="E13" s="2"/>
      <c r="F13" s="2"/>
    </row>
    <row r="14" spans="1:6">
      <c r="A14" s="8">
        <v>58155040</v>
      </c>
      <c r="B14" s="2" t="s">
        <v>910</v>
      </c>
      <c r="C14" s="2" t="s">
        <v>7</v>
      </c>
      <c r="D14" s="5">
        <v>9.0036000000000005</v>
      </c>
      <c r="E14" s="2"/>
      <c r="F14" s="2"/>
    </row>
    <row r="15" spans="1:6">
      <c r="A15" s="32">
        <v>56040301</v>
      </c>
      <c r="B15" s="18" t="s">
        <v>911</v>
      </c>
      <c r="C15" s="33" t="s">
        <v>7</v>
      </c>
      <c r="D15" s="5">
        <v>1</v>
      </c>
      <c r="E15" s="2"/>
      <c r="F15" s="2"/>
    </row>
    <row r="16" spans="1:6">
      <c r="A16" s="14">
        <v>56315208</v>
      </c>
      <c r="B16" s="11" t="s">
        <v>912</v>
      </c>
      <c r="C16" s="2" t="s">
        <v>7</v>
      </c>
      <c r="D16" s="5">
        <v>5.0019999999999998</v>
      </c>
      <c r="E16" s="2"/>
      <c r="F16" s="2"/>
    </row>
    <row r="17" spans="1:6">
      <c r="A17" s="32">
        <v>56255210</v>
      </c>
      <c r="B17" s="18" t="s">
        <v>913</v>
      </c>
      <c r="C17" s="33" t="s">
        <v>7</v>
      </c>
      <c r="D17" s="5">
        <v>1</v>
      </c>
      <c r="E17" s="2"/>
      <c r="F17" s="2"/>
    </row>
    <row r="18" spans="1:6">
      <c r="A18" s="32">
        <v>56675201</v>
      </c>
      <c r="B18" s="18" t="s">
        <v>914</v>
      </c>
      <c r="C18" s="33" t="s">
        <v>7</v>
      </c>
      <c r="D18" s="5">
        <v>1</v>
      </c>
      <c r="E18" s="2"/>
      <c r="F18" s="2"/>
    </row>
    <row r="19" spans="1:6">
      <c r="A19" s="9">
        <v>56653501</v>
      </c>
      <c r="B19" s="11" t="s">
        <v>915</v>
      </c>
      <c r="C19" s="2" t="s">
        <v>7</v>
      </c>
      <c r="D19" s="5">
        <v>4.0015999999999998</v>
      </c>
      <c r="E19" s="2"/>
      <c r="F19" s="2"/>
    </row>
    <row r="20" spans="1:6">
      <c r="A20" s="3">
        <v>56653616</v>
      </c>
      <c r="B20" s="2" t="s">
        <v>916</v>
      </c>
      <c r="C20" s="2" t="s">
        <v>7</v>
      </c>
      <c r="D20" s="5">
        <v>3.0014459999999996</v>
      </c>
      <c r="E20" s="2"/>
      <c r="F20" s="2"/>
    </row>
    <row r="21" spans="1:6">
      <c r="A21" s="3">
        <v>56654304</v>
      </c>
      <c r="B21" s="2" t="s">
        <v>917</v>
      </c>
      <c r="C21" s="2" t="s">
        <v>7</v>
      </c>
      <c r="D21" s="5">
        <v>7.0028000000000006</v>
      </c>
      <c r="E21" s="2"/>
      <c r="F21" s="2"/>
    </row>
    <row r="22" spans="1:6">
      <c r="A22" s="8">
        <v>58000028</v>
      </c>
      <c r="B22" s="2" t="s">
        <v>918</v>
      </c>
      <c r="C22" s="2" t="s">
        <v>6</v>
      </c>
      <c r="D22" s="5">
        <v>4.0015999999999998</v>
      </c>
      <c r="E22" s="2"/>
      <c r="F22" s="2"/>
    </row>
    <row r="23" spans="1:6">
      <c r="A23" s="32">
        <v>58000025</v>
      </c>
      <c r="B23" s="18" t="s">
        <v>919</v>
      </c>
      <c r="C23" s="33" t="s">
        <v>6</v>
      </c>
      <c r="D23" s="5">
        <v>1</v>
      </c>
      <c r="E23" s="2"/>
      <c r="F23" s="2"/>
    </row>
    <row r="24" spans="1:6">
      <c r="A24" s="32">
        <v>56614303</v>
      </c>
      <c r="B24" s="18" t="s">
        <v>920</v>
      </c>
      <c r="C24" s="33" t="s">
        <v>7</v>
      </c>
      <c r="D24" s="5">
        <v>1</v>
      </c>
      <c r="E24" s="2"/>
      <c r="F24" s="2"/>
    </row>
    <row r="25" spans="1:6">
      <c r="A25" s="32">
        <v>56674309</v>
      </c>
      <c r="B25" s="18" t="s">
        <v>921</v>
      </c>
      <c r="C25" s="33" t="s">
        <v>7</v>
      </c>
      <c r="D25" s="5">
        <v>1</v>
      </c>
      <c r="E25" s="2"/>
      <c r="F25" s="2"/>
    </row>
    <row r="26" spans="1:6">
      <c r="A26" s="9">
        <v>56653601</v>
      </c>
      <c r="B26" s="11" t="s">
        <v>922</v>
      </c>
      <c r="C26" s="2" t="s">
        <v>7</v>
      </c>
      <c r="D26" s="5">
        <v>4.0019279999999995</v>
      </c>
      <c r="E26" s="2"/>
      <c r="F26" s="2"/>
    </row>
    <row r="27" spans="1:6">
      <c r="A27" s="8">
        <v>56301403</v>
      </c>
      <c r="B27" s="2" t="s">
        <v>923</v>
      </c>
      <c r="C27" s="2" t="s">
        <v>7</v>
      </c>
      <c r="D27" s="5">
        <v>10.998299999999999</v>
      </c>
      <c r="E27" s="2"/>
      <c r="F27" s="2"/>
    </row>
    <row r="28" spans="1:6">
      <c r="A28" s="32">
        <v>56614304</v>
      </c>
      <c r="B28" s="18" t="s">
        <v>924</v>
      </c>
      <c r="C28" s="33" t="s">
        <v>7</v>
      </c>
      <c r="D28" s="5">
        <v>1</v>
      </c>
      <c r="E28" s="2"/>
      <c r="F28" s="2"/>
    </row>
    <row r="29" spans="1:6">
      <c r="A29" s="9">
        <v>56654303</v>
      </c>
      <c r="B29" s="11" t="s">
        <v>925</v>
      </c>
      <c r="C29" s="2" t="s">
        <v>7</v>
      </c>
      <c r="D29" s="5">
        <v>3.0012000000000003</v>
      </c>
      <c r="E29" s="2"/>
      <c r="F29" s="2"/>
    </row>
    <row r="30" spans="1:6">
      <c r="A30" s="3">
        <v>56635105</v>
      </c>
      <c r="B30" s="2" t="s">
        <v>926</v>
      </c>
      <c r="C30" s="2" t="s">
        <v>7</v>
      </c>
      <c r="D30" s="5">
        <v>3.0012000000000003</v>
      </c>
      <c r="E30" s="2"/>
      <c r="F30" s="2"/>
    </row>
    <row r="31" spans="1:6">
      <c r="A31" s="8">
        <v>56675105</v>
      </c>
      <c r="B31" s="2" t="s">
        <v>927</v>
      </c>
      <c r="C31" s="2" t="s">
        <v>7</v>
      </c>
      <c r="D31" s="5">
        <v>3.0012000000000003</v>
      </c>
      <c r="E31" s="2"/>
      <c r="F31" s="2"/>
    </row>
    <row r="32" spans="1:6">
      <c r="A32" s="32">
        <v>56634305</v>
      </c>
      <c r="B32" s="18" t="s">
        <v>928</v>
      </c>
      <c r="C32" s="33" t="s">
        <v>7</v>
      </c>
      <c r="D32" s="5">
        <v>1</v>
      </c>
      <c r="E32" s="2"/>
      <c r="F32" s="2"/>
    </row>
    <row r="33" spans="1:6">
      <c r="A33" s="14">
        <v>56090003</v>
      </c>
      <c r="B33" s="11" t="s">
        <v>929</v>
      </c>
      <c r="C33" s="2" t="s">
        <v>7</v>
      </c>
      <c r="D33" s="5">
        <v>3.0012000000000003</v>
      </c>
      <c r="E33" s="2"/>
      <c r="F33" s="2"/>
    </row>
    <row r="34" spans="1:6">
      <c r="A34" s="32">
        <v>57000005</v>
      </c>
      <c r="B34" s="18" t="s">
        <v>930</v>
      </c>
      <c r="C34" s="33" t="s">
        <v>7</v>
      </c>
      <c r="D34" s="5">
        <v>1</v>
      </c>
      <c r="E34" s="2"/>
      <c r="F34" s="2"/>
    </row>
    <row r="35" spans="1:6">
      <c r="A35" s="14">
        <v>56654403</v>
      </c>
      <c r="B35" s="11" t="s">
        <v>931</v>
      </c>
      <c r="C35" s="2" t="s">
        <v>7</v>
      </c>
      <c r="D35" s="5">
        <v>9.9978999999999996</v>
      </c>
      <c r="E35" s="2"/>
      <c r="F35" s="2"/>
    </row>
    <row r="36" spans="1:6">
      <c r="A36" s="32">
        <v>56315202</v>
      </c>
      <c r="B36" s="18" t="s">
        <v>932</v>
      </c>
      <c r="C36" s="33" t="s">
        <v>7</v>
      </c>
      <c r="D36" s="5">
        <v>1</v>
      </c>
      <c r="E36" s="2"/>
      <c r="F36" s="2"/>
    </row>
    <row r="37" spans="1:6">
      <c r="A37" s="32">
        <v>56090002</v>
      </c>
      <c r="B37" s="18" t="s">
        <v>933</v>
      </c>
      <c r="C37" s="33" t="s">
        <v>7</v>
      </c>
      <c r="D37" s="5">
        <v>1</v>
      </c>
      <c r="E37" s="2"/>
      <c r="F37" s="2"/>
    </row>
    <row r="38" spans="1:6">
      <c r="A38" s="32">
        <v>78805019</v>
      </c>
      <c r="B38" s="18" t="s">
        <v>934</v>
      </c>
      <c r="C38" s="33" t="s">
        <v>7</v>
      </c>
      <c r="D38" s="5">
        <v>1</v>
      </c>
      <c r="E38" s="2"/>
      <c r="F38" s="2"/>
    </row>
    <row r="39" spans="1:6">
      <c r="A39" s="14">
        <v>56030101</v>
      </c>
      <c r="B39" s="11" t="s">
        <v>935</v>
      </c>
      <c r="C39" s="2" t="s">
        <v>7</v>
      </c>
      <c r="D39" s="5">
        <v>5</v>
      </c>
      <c r="E39" s="2"/>
      <c r="F39" s="2"/>
    </row>
    <row r="40" spans="1:6">
      <c r="A40" s="32">
        <v>57000009</v>
      </c>
      <c r="B40" s="18" t="s">
        <v>936</v>
      </c>
      <c r="C40" s="33" t="s">
        <v>7</v>
      </c>
      <c r="D40" s="5">
        <v>1.0004820000000001</v>
      </c>
      <c r="E40" s="2"/>
      <c r="F40" s="2"/>
    </row>
    <row r="41" spans="1:6">
      <c r="A41" s="32">
        <v>57000010</v>
      </c>
      <c r="B41" s="18" t="s">
        <v>937</v>
      </c>
      <c r="C41" s="33" t="s">
        <v>7</v>
      </c>
      <c r="D41" s="5">
        <v>1</v>
      </c>
      <c r="E41" s="2"/>
      <c r="F41" s="2"/>
    </row>
    <row r="42" spans="1:6">
      <c r="A42" s="14">
        <v>56090004</v>
      </c>
      <c r="B42" s="11" t="s">
        <v>938</v>
      </c>
      <c r="C42" s="2" t="s">
        <v>7</v>
      </c>
      <c r="D42" s="5">
        <v>5</v>
      </c>
      <c r="E42" s="2"/>
      <c r="F42" s="2"/>
    </row>
    <row r="43" spans="1:6">
      <c r="A43" s="32">
        <v>56315006</v>
      </c>
      <c r="B43" s="18" t="s">
        <v>939</v>
      </c>
      <c r="C43" s="33" t="s">
        <v>7</v>
      </c>
      <c r="D43" s="5">
        <v>5</v>
      </c>
      <c r="E43" s="2"/>
      <c r="F43" s="2"/>
    </row>
    <row r="44" spans="1:6">
      <c r="A44" s="32">
        <v>56315106</v>
      </c>
      <c r="B44" s="18" t="s">
        <v>940</v>
      </c>
      <c r="C44" s="33" t="s">
        <v>7</v>
      </c>
      <c r="D44" s="5">
        <v>5</v>
      </c>
      <c r="E44" s="2"/>
      <c r="F44" s="2"/>
    </row>
    <row r="45" spans="1:6">
      <c r="A45" s="32">
        <v>56315206</v>
      </c>
      <c r="B45" s="18" t="s">
        <v>941</v>
      </c>
      <c r="C45" s="33" t="s">
        <v>7</v>
      </c>
      <c r="D45" s="5">
        <v>5</v>
      </c>
      <c r="E45" s="2"/>
      <c r="F45" s="2"/>
    </row>
    <row r="46" spans="1:6">
      <c r="A46" s="9">
        <v>56315004</v>
      </c>
      <c r="B46" s="11" t="s">
        <v>942</v>
      </c>
      <c r="C46" s="2" t="s">
        <v>7</v>
      </c>
      <c r="D46" s="5">
        <v>4.0015999999999998</v>
      </c>
      <c r="E46" s="2"/>
      <c r="F46" s="2"/>
    </row>
    <row r="47" spans="1:6">
      <c r="A47" s="3">
        <v>56315104</v>
      </c>
      <c r="B47" s="2" t="s">
        <v>943</v>
      </c>
      <c r="C47" s="2" t="s">
        <v>7</v>
      </c>
      <c r="D47" s="5">
        <v>13.0052</v>
      </c>
      <c r="E47" s="2"/>
      <c r="F47" s="2"/>
    </row>
    <row r="48" spans="1:6">
      <c r="A48" s="8">
        <v>56315204</v>
      </c>
      <c r="B48" s="2" t="s">
        <v>944</v>
      </c>
      <c r="C48" s="2" t="s">
        <v>7</v>
      </c>
      <c r="D48" s="5">
        <v>3.0012000000000003</v>
      </c>
      <c r="E48" s="2"/>
      <c r="F48" s="2"/>
    </row>
    <row r="49" spans="1:6">
      <c r="A49" s="32">
        <v>56315003</v>
      </c>
      <c r="B49" s="18" t="s">
        <v>945</v>
      </c>
      <c r="C49" s="33" t="s">
        <v>7</v>
      </c>
      <c r="D49" s="5">
        <v>1</v>
      </c>
      <c r="E49" s="2"/>
      <c r="F49" s="2"/>
    </row>
    <row r="50" spans="1:6">
      <c r="A50" s="32">
        <v>56315103</v>
      </c>
      <c r="B50" s="18" t="s">
        <v>946</v>
      </c>
      <c r="C50" s="33" t="s">
        <v>7</v>
      </c>
      <c r="D50" s="5">
        <v>1</v>
      </c>
      <c r="E50" s="2"/>
      <c r="F50" s="2"/>
    </row>
    <row r="51" spans="1:6">
      <c r="A51" s="32">
        <v>56315203</v>
      </c>
      <c r="B51" s="18" t="s">
        <v>947</v>
      </c>
      <c r="C51" s="33" t="s">
        <v>7</v>
      </c>
      <c r="D51" s="5">
        <v>1</v>
      </c>
      <c r="E51" s="2"/>
      <c r="F51" s="2"/>
    </row>
    <row r="52" spans="1:6">
      <c r="A52" s="9">
        <v>56040101</v>
      </c>
      <c r="B52" s="11" t="s">
        <v>918</v>
      </c>
      <c r="C52" s="2" t="s">
        <v>7</v>
      </c>
      <c r="D52" s="5">
        <v>3.0012000000000003</v>
      </c>
      <c r="E52" s="2"/>
      <c r="F52" s="2"/>
    </row>
    <row r="53" spans="1:6">
      <c r="A53" s="8">
        <v>58000026</v>
      </c>
      <c r="B53" s="2" t="s">
        <v>948</v>
      </c>
      <c r="C53" s="2" t="s">
        <v>6</v>
      </c>
      <c r="D53" s="5">
        <v>2.0007999999999999</v>
      </c>
      <c r="E53" s="2"/>
      <c r="F53" s="2"/>
    </row>
    <row r="54" spans="1:6">
      <c r="A54" s="32">
        <v>56040102</v>
      </c>
      <c r="B54" s="18" t="s">
        <v>949</v>
      </c>
      <c r="C54" s="33" t="s">
        <v>7</v>
      </c>
      <c r="D54" s="5">
        <v>1</v>
      </c>
      <c r="E54" s="2"/>
      <c r="F54" s="2"/>
    </row>
    <row r="55" spans="1:6">
      <c r="A55" s="9">
        <v>56315207</v>
      </c>
      <c r="B55" s="11" t="s">
        <v>950</v>
      </c>
      <c r="C55" s="2" t="s">
        <v>7</v>
      </c>
      <c r="D55" s="5">
        <v>5.0019999999999998</v>
      </c>
      <c r="E55" s="2"/>
      <c r="F55" s="2"/>
    </row>
    <row r="56" spans="1:6">
      <c r="A56" s="8">
        <v>56040120</v>
      </c>
      <c r="B56" s="2" t="s">
        <v>951</v>
      </c>
      <c r="C56" s="2" t="s">
        <v>7</v>
      </c>
      <c r="D56" s="5">
        <v>8.0031999999999996</v>
      </c>
      <c r="E56" s="2"/>
      <c r="F56" s="2"/>
    </row>
    <row r="57" spans="1:6">
      <c r="A57" s="32">
        <v>57000006</v>
      </c>
      <c r="B57" s="18" t="s">
        <v>952</v>
      </c>
      <c r="C57" s="33" t="s">
        <v>7</v>
      </c>
      <c r="D57" s="5">
        <v>1</v>
      </c>
      <c r="E57" s="2"/>
      <c r="F57" s="2"/>
    </row>
    <row r="58" spans="1:6">
      <c r="A58" s="14">
        <v>56255323</v>
      </c>
      <c r="B58" s="11" t="s">
        <v>953</v>
      </c>
      <c r="C58" s="2" t="s">
        <v>7</v>
      </c>
      <c r="D58" s="5">
        <v>2.0007999999999999</v>
      </c>
      <c r="E58" s="2"/>
      <c r="F58" s="2"/>
    </row>
    <row r="59" spans="1:6">
      <c r="A59" s="32">
        <v>78805012</v>
      </c>
      <c r="B59" s="18" t="s">
        <v>954</v>
      </c>
      <c r="C59" s="33" t="s">
        <v>7</v>
      </c>
      <c r="D59" s="5">
        <v>1</v>
      </c>
      <c r="E59" s="2"/>
      <c r="F59" s="2"/>
    </row>
    <row r="60" spans="1:6">
      <c r="A60" s="14">
        <v>78805010</v>
      </c>
      <c r="B60" s="11" t="s">
        <v>955</v>
      </c>
      <c r="C60" s="2" t="s">
        <v>7</v>
      </c>
      <c r="D60" s="5">
        <v>3.0012000000000003</v>
      </c>
      <c r="E60" s="2"/>
      <c r="F60" s="2"/>
    </row>
    <row r="61" spans="1:6">
      <c r="A61" s="32">
        <v>70000065</v>
      </c>
      <c r="B61" s="18" t="s">
        <v>956</v>
      </c>
      <c r="C61" s="33" t="s">
        <v>6</v>
      </c>
      <c r="D61" s="5">
        <v>1</v>
      </c>
      <c r="E61" s="2"/>
      <c r="F61" s="2"/>
    </row>
    <row r="62" spans="1:6">
      <c r="A62" s="32">
        <v>78000014</v>
      </c>
      <c r="B62" s="18" t="s">
        <v>957</v>
      </c>
      <c r="C62" s="33" t="s">
        <v>6</v>
      </c>
      <c r="D62" s="5">
        <v>1</v>
      </c>
      <c r="E62" s="2"/>
      <c r="F62" s="2"/>
    </row>
    <row r="63" spans="1:6">
      <c r="A63" s="14">
        <v>57000074</v>
      </c>
      <c r="B63" s="11" t="s">
        <v>958</v>
      </c>
      <c r="C63" s="2" t="s">
        <v>6</v>
      </c>
      <c r="D63" s="5">
        <v>10.004</v>
      </c>
      <c r="E63" s="2"/>
      <c r="F63" s="2"/>
    </row>
    <row r="64" spans="1:6">
      <c r="A64" s="14">
        <v>57000140</v>
      </c>
      <c r="B64" s="2" t="s">
        <v>959</v>
      </c>
      <c r="C64" s="2" t="s">
        <v>6</v>
      </c>
      <c r="D64" s="5">
        <v>11.995649999999999</v>
      </c>
      <c r="E64" s="2"/>
      <c r="F64" s="2"/>
    </row>
    <row r="65" spans="1:6">
      <c r="A65" s="32">
        <v>56255132</v>
      </c>
      <c r="B65" s="18" t="s">
        <v>960</v>
      </c>
      <c r="C65" s="33" t="s">
        <v>7</v>
      </c>
      <c r="D65" s="5">
        <v>1</v>
      </c>
      <c r="E65" s="2"/>
      <c r="F65" s="2"/>
    </row>
    <row r="66" spans="1:6">
      <c r="A66" s="32">
        <v>78805017</v>
      </c>
      <c r="B66" s="18" t="s">
        <v>961</v>
      </c>
      <c r="C66" s="33" t="s">
        <v>7</v>
      </c>
      <c r="D66" s="5">
        <v>1</v>
      </c>
      <c r="E66" s="2"/>
      <c r="F66" s="2"/>
    </row>
    <row r="67" spans="1:6">
      <c r="A67" s="14">
        <v>78805011</v>
      </c>
      <c r="B67" s="11" t="s">
        <v>962</v>
      </c>
      <c r="C67" s="2" t="s">
        <v>7</v>
      </c>
      <c r="D67" s="5">
        <v>2.0007179999999996</v>
      </c>
      <c r="E67" s="2"/>
      <c r="F67" s="2"/>
    </row>
    <row r="68" spans="1:6">
      <c r="A68" s="32">
        <v>78805016</v>
      </c>
      <c r="B68" s="18" t="s">
        <v>963</v>
      </c>
      <c r="C68" s="33" t="s">
        <v>7</v>
      </c>
      <c r="D68" s="5">
        <v>1</v>
      </c>
      <c r="E68" s="2"/>
      <c r="F68" s="2"/>
    </row>
    <row r="69" spans="1:6">
      <c r="A69" s="32">
        <v>78805018</v>
      </c>
      <c r="B69" s="18" t="s">
        <v>964</v>
      </c>
      <c r="C69" s="33" t="s">
        <v>7</v>
      </c>
      <c r="D69" s="5">
        <v>1</v>
      </c>
      <c r="E69" s="2"/>
      <c r="F69" s="2"/>
    </row>
    <row r="70" spans="1:6">
      <c r="A70" s="9">
        <v>56101051</v>
      </c>
      <c r="B70" s="11" t="s">
        <v>965</v>
      </c>
      <c r="C70" s="2" t="s">
        <v>7</v>
      </c>
      <c r="D70" s="5">
        <v>10.004327999999999</v>
      </c>
      <c r="E70" s="2"/>
      <c r="F70" s="2"/>
    </row>
    <row r="71" spans="1:6">
      <c r="A71" s="8">
        <v>57000078</v>
      </c>
      <c r="B71" s="2" t="s">
        <v>966</v>
      </c>
      <c r="C71" s="2" t="s">
        <v>6</v>
      </c>
      <c r="D71" s="5">
        <v>10.004</v>
      </c>
      <c r="E71" s="2"/>
      <c r="F71" s="2"/>
    </row>
    <row r="72" spans="1:6">
      <c r="A72" s="32">
        <v>57000048</v>
      </c>
      <c r="B72" s="18" t="s">
        <v>967</v>
      </c>
      <c r="C72" s="33" t="s">
        <v>7</v>
      </c>
      <c r="D72" s="5">
        <v>1</v>
      </c>
      <c r="E72" s="2"/>
      <c r="F72" s="2"/>
    </row>
    <row r="73" spans="1:6">
      <c r="A73" s="14">
        <v>56101003</v>
      </c>
      <c r="B73" s="11" t="s">
        <v>968</v>
      </c>
      <c r="C73" s="2" t="s">
        <v>7</v>
      </c>
      <c r="D73" s="5">
        <v>2.0007999999999999</v>
      </c>
      <c r="E73" s="2"/>
      <c r="F73" s="2"/>
    </row>
    <row r="74" spans="1:6">
      <c r="A74" s="9">
        <v>56255110</v>
      </c>
      <c r="B74" s="2" t="s">
        <v>969</v>
      </c>
      <c r="C74" s="2" t="s">
        <v>7</v>
      </c>
      <c r="D74" s="5">
        <v>9.0036000000000005</v>
      </c>
      <c r="E74" s="2"/>
      <c r="F74" s="2"/>
    </row>
    <row r="75" spans="1:6">
      <c r="A75" s="3">
        <v>56255120</v>
      </c>
      <c r="B75" s="2" t="s">
        <v>970</v>
      </c>
      <c r="C75" s="2" t="s">
        <v>7</v>
      </c>
      <c r="D75" s="5">
        <v>6.0024000000000006</v>
      </c>
      <c r="E75" s="2"/>
      <c r="F75" s="2"/>
    </row>
    <row r="76" spans="1:6">
      <c r="A76" s="3">
        <v>56255106</v>
      </c>
      <c r="B76" s="2" t="s">
        <v>971</v>
      </c>
      <c r="C76" s="2" t="s">
        <v>7</v>
      </c>
      <c r="D76" s="5">
        <v>9.0036000000000005</v>
      </c>
      <c r="E76" s="2"/>
      <c r="F76" s="2"/>
    </row>
    <row r="77" spans="1:6">
      <c r="A77" s="8">
        <v>56255207</v>
      </c>
      <c r="B77" s="2" t="s">
        <v>972</v>
      </c>
      <c r="C77" s="2" t="s">
        <v>7</v>
      </c>
      <c r="D77" s="5">
        <v>4.0015999999999998</v>
      </c>
      <c r="E77" s="2"/>
      <c r="F77" s="2"/>
    </row>
    <row r="78" spans="1:6">
      <c r="A78" s="32">
        <v>56030105</v>
      </c>
      <c r="B78" s="18" t="s">
        <v>973</v>
      </c>
      <c r="C78" s="33" t="s">
        <v>7</v>
      </c>
      <c r="D78" s="5">
        <v>1</v>
      </c>
      <c r="E78" s="2"/>
      <c r="F78" s="2"/>
    </row>
    <row r="79" spans="1:6">
      <c r="A79" s="32">
        <v>57000061</v>
      </c>
      <c r="B79" s="18" t="s">
        <v>974</v>
      </c>
      <c r="C79" s="33" t="s">
        <v>7</v>
      </c>
      <c r="D79" s="5">
        <v>1</v>
      </c>
      <c r="E79" s="2"/>
      <c r="F79" s="2"/>
    </row>
    <row r="80" spans="1:6">
      <c r="A80" s="32">
        <v>57000157</v>
      </c>
      <c r="B80" s="18" t="s">
        <v>975</v>
      </c>
      <c r="C80" s="33" t="s">
        <v>6</v>
      </c>
      <c r="D80" s="5">
        <v>1</v>
      </c>
      <c r="E80" s="2"/>
      <c r="F80" s="2"/>
    </row>
    <row r="81" spans="1:6">
      <c r="A81" s="32">
        <v>56030108</v>
      </c>
      <c r="B81" s="18" t="s">
        <v>976</v>
      </c>
      <c r="C81" s="33" t="s">
        <v>7</v>
      </c>
      <c r="D81" s="5">
        <v>1</v>
      </c>
      <c r="E81" s="2"/>
      <c r="F81" s="2"/>
    </row>
    <row r="82" spans="1:6">
      <c r="A82" s="32">
        <v>56030107</v>
      </c>
      <c r="B82" s="18" t="s">
        <v>977</v>
      </c>
      <c r="C82" s="33" t="s">
        <v>7</v>
      </c>
      <c r="D82" s="5">
        <v>1</v>
      </c>
      <c r="E82" s="2"/>
      <c r="F82" s="2"/>
    </row>
    <row r="83" spans="1:6">
      <c r="A83" s="32">
        <v>56030109</v>
      </c>
      <c r="B83" s="18" t="s">
        <v>978</v>
      </c>
      <c r="C83" s="33" t="s">
        <v>7</v>
      </c>
      <c r="D83" s="5">
        <v>1</v>
      </c>
      <c r="E83" s="2"/>
      <c r="F83" s="2"/>
    </row>
    <row r="84" spans="1:6">
      <c r="A84" s="32">
        <v>57000046</v>
      </c>
      <c r="B84" s="18" t="s">
        <v>979</v>
      </c>
      <c r="C84" s="33" t="s">
        <v>7</v>
      </c>
      <c r="D84" s="5">
        <v>1</v>
      </c>
      <c r="E84" s="2"/>
      <c r="F84" s="2"/>
    </row>
    <row r="85" spans="1:6">
      <c r="A85" s="32">
        <v>57000047</v>
      </c>
      <c r="B85" s="18" t="s">
        <v>980</v>
      </c>
      <c r="C85" s="33" t="s">
        <v>7</v>
      </c>
      <c r="D85" s="5">
        <v>1</v>
      </c>
      <c r="E85" s="2"/>
      <c r="F85" s="2"/>
    </row>
    <row r="86" spans="1:6">
      <c r="A86" s="32">
        <v>56101049</v>
      </c>
      <c r="B86" s="18" t="s">
        <v>981</v>
      </c>
      <c r="C86" s="33" t="s">
        <v>7</v>
      </c>
      <c r="D86" s="5">
        <v>1</v>
      </c>
      <c r="E86" s="2"/>
      <c r="F86" s="2"/>
    </row>
    <row r="87" spans="1:6">
      <c r="A87" s="32">
        <v>57000008</v>
      </c>
      <c r="B87" s="18" t="s">
        <v>982</v>
      </c>
      <c r="C87" s="33" t="s">
        <v>7</v>
      </c>
      <c r="D87" s="5">
        <v>1</v>
      </c>
      <c r="E87" s="2"/>
      <c r="F87" s="2"/>
    </row>
    <row r="88" spans="1:6">
      <c r="A88" s="9">
        <v>50154009</v>
      </c>
      <c r="B88" s="11" t="s">
        <v>983</v>
      </c>
      <c r="C88" s="2" t="s">
        <v>7</v>
      </c>
      <c r="D88" s="5">
        <v>51.004938000000003</v>
      </c>
      <c r="E88" s="2"/>
      <c r="F88" s="2"/>
    </row>
    <row r="89" spans="1:6">
      <c r="A89" s="3">
        <v>50154021</v>
      </c>
      <c r="B89" s="2" t="s">
        <v>984</v>
      </c>
      <c r="C89" s="2" t="s">
        <v>7</v>
      </c>
      <c r="D89" s="5">
        <v>36.014400000000002</v>
      </c>
      <c r="E89" s="2"/>
      <c r="F89" s="2"/>
    </row>
    <row r="90" spans="1:6">
      <c r="A90" s="3">
        <v>50154013</v>
      </c>
      <c r="B90" s="2" t="s">
        <v>985</v>
      </c>
      <c r="C90" s="2" t="s">
        <v>7</v>
      </c>
      <c r="D90" s="5">
        <v>34.997627999999999</v>
      </c>
      <c r="E90" s="2"/>
      <c r="F90" s="2"/>
    </row>
    <row r="91" spans="1:6">
      <c r="A91" s="3">
        <v>50154011</v>
      </c>
      <c r="B91" s="2" t="s">
        <v>986</v>
      </c>
      <c r="C91" s="2" t="s">
        <v>7</v>
      </c>
      <c r="D91" s="5">
        <v>20.999738000000001</v>
      </c>
      <c r="E91" s="2"/>
      <c r="F91" s="2"/>
    </row>
    <row r="92" spans="1:6">
      <c r="A92" s="3">
        <v>50154029</v>
      </c>
      <c r="B92" s="2" t="s">
        <v>987</v>
      </c>
      <c r="C92" s="2" t="s">
        <v>7</v>
      </c>
      <c r="D92" s="5">
        <v>29.002686000000001</v>
      </c>
      <c r="E92" s="2"/>
      <c r="F92" s="2"/>
    </row>
    <row r="93" spans="1:6">
      <c r="A93" s="8">
        <v>50154016</v>
      </c>
      <c r="B93" s="2" t="s">
        <v>988</v>
      </c>
      <c r="C93" s="2" t="s">
        <v>7</v>
      </c>
      <c r="D93" s="5">
        <v>9.0008549999999996</v>
      </c>
      <c r="E93" s="2"/>
      <c r="F93" s="2"/>
    </row>
    <row r="94" spans="1:6">
      <c r="A94" s="32">
        <v>57000003</v>
      </c>
      <c r="B94" s="18" t="s">
        <v>989</v>
      </c>
      <c r="C94" s="33" t="s">
        <v>7</v>
      </c>
      <c r="D94" s="5">
        <v>1</v>
      </c>
      <c r="E94" s="2"/>
      <c r="F94" s="2"/>
    </row>
    <row r="95" spans="1:6">
      <c r="A95" s="32">
        <v>72935000</v>
      </c>
      <c r="B95" s="18" t="s">
        <v>990</v>
      </c>
      <c r="C95" s="33" t="s">
        <v>7</v>
      </c>
      <c r="D95" s="5">
        <v>1</v>
      </c>
      <c r="E95" s="2"/>
      <c r="F95" s="2"/>
    </row>
    <row r="96" spans="1:6">
      <c r="A96" s="32">
        <v>78805101</v>
      </c>
      <c r="B96" s="18" t="s">
        <v>991</v>
      </c>
      <c r="C96" s="33" t="s">
        <v>7</v>
      </c>
      <c r="D96" s="5">
        <v>1</v>
      </c>
      <c r="E96" s="2"/>
      <c r="F96" s="2"/>
    </row>
    <row r="97" spans="1:6">
      <c r="A97" s="9">
        <v>57992504</v>
      </c>
      <c r="B97" s="11" t="s">
        <v>992</v>
      </c>
      <c r="C97" s="2" t="s">
        <v>7</v>
      </c>
      <c r="D97" s="5">
        <v>9.0036000000000005</v>
      </c>
      <c r="E97" s="2"/>
      <c r="F97" s="2"/>
    </row>
    <row r="98" spans="1:6">
      <c r="A98" s="3">
        <v>57992503</v>
      </c>
      <c r="B98" s="2" t="s">
        <v>993</v>
      </c>
      <c r="C98" s="2" t="s">
        <v>7</v>
      </c>
      <c r="D98" s="5">
        <v>14.005600000000001</v>
      </c>
      <c r="E98" s="2"/>
      <c r="F98" s="2"/>
    </row>
    <row r="99" spans="1:6">
      <c r="A99" s="3">
        <v>57992502</v>
      </c>
      <c r="B99" s="2" t="s">
        <v>994</v>
      </c>
      <c r="C99" s="2" t="s">
        <v>259</v>
      </c>
      <c r="D99" s="5">
        <v>95.995514</v>
      </c>
      <c r="E99" s="2"/>
      <c r="F99" s="2"/>
    </row>
    <row r="100" spans="1:6">
      <c r="A100" s="8">
        <v>57992501</v>
      </c>
      <c r="B100" s="2" t="s">
        <v>995</v>
      </c>
      <c r="C100" s="2" t="s">
        <v>7</v>
      </c>
      <c r="D100" s="5">
        <v>18.007200000000001</v>
      </c>
      <c r="E100" s="2"/>
      <c r="F100" s="2"/>
    </row>
    <row r="101" spans="1:6">
      <c r="A101" s="14">
        <v>57000143</v>
      </c>
      <c r="B101" s="2" t="s">
        <v>996</v>
      </c>
      <c r="C101" s="2" t="s">
        <v>6</v>
      </c>
      <c r="D101" s="5">
        <v>3.0012000000000003</v>
      </c>
      <c r="E101" s="2"/>
      <c r="F101" s="2"/>
    </row>
    <row r="102" spans="1:6">
      <c r="A102" s="32">
        <v>56090017</v>
      </c>
      <c r="B102" s="18" t="s">
        <v>997</v>
      </c>
      <c r="C102" s="33" t="s">
        <v>7</v>
      </c>
      <c r="D102" s="5">
        <v>1</v>
      </c>
      <c r="E102" s="2"/>
      <c r="F102" s="2"/>
    </row>
    <row r="103" spans="1:6">
      <c r="A103" s="32">
        <v>56090016</v>
      </c>
      <c r="B103" s="18" t="s">
        <v>998</v>
      </c>
      <c r="C103" s="33" t="s">
        <v>7</v>
      </c>
      <c r="D103" s="5">
        <v>1</v>
      </c>
      <c r="E103" s="2"/>
      <c r="F103" s="2"/>
    </row>
    <row r="104" spans="1:6">
      <c r="A104" s="32">
        <v>56090015</v>
      </c>
      <c r="B104" s="18" t="s">
        <v>999</v>
      </c>
      <c r="C104" s="33" t="s">
        <v>7</v>
      </c>
      <c r="D104" s="5">
        <v>1</v>
      </c>
      <c r="E104" s="2"/>
      <c r="F104" s="2"/>
    </row>
    <row r="105" spans="1:6">
      <c r="A105" s="14">
        <v>57990208</v>
      </c>
      <c r="B105" s="11" t="s">
        <v>1000</v>
      </c>
      <c r="C105" s="2" t="s">
        <v>7</v>
      </c>
      <c r="D105" s="5">
        <v>10.000753000000001</v>
      </c>
      <c r="E105" s="2"/>
      <c r="F105" s="2"/>
    </row>
    <row r="106" spans="1:6">
      <c r="A106" s="9">
        <v>57000060</v>
      </c>
      <c r="B106" s="2" t="s">
        <v>1001</v>
      </c>
      <c r="C106" s="2" t="s">
        <v>7</v>
      </c>
      <c r="D106" s="5">
        <v>2.0007999999999999</v>
      </c>
      <c r="E106" s="2"/>
      <c r="F106" s="2"/>
    </row>
    <row r="107" spans="1:6">
      <c r="A107" s="8">
        <v>57000060</v>
      </c>
      <c r="B107" s="2" t="s">
        <v>1001</v>
      </c>
      <c r="C107" s="2" t="s">
        <v>7</v>
      </c>
      <c r="D107" s="5">
        <v>2.0007999999999999</v>
      </c>
      <c r="E107" s="2"/>
      <c r="F107" s="2"/>
    </row>
    <row r="108" spans="1:6">
      <c r="A108" s="32">
        <v>57000059</v>
      </c>
      <c r="B108" s="18" t="s">
        <v>1002</v>
      </c>
      <c r="C108" s="33" t="s">
        <v>7</v>
      </c>
      <c r="D108" s="5">
        <v>1</v>
      </c>
      <c r="E108" s="2"/>
      <c r="F108" s="2"/>
    </row>
    <row r="109" spans="1:6">
      <c r="A109" s="32">
        <v>78805015</v>
      </c>
      <c r="B109" s="18" t="s">
        <v>1003</v>
      </c>
      <c r="C109" s="33" t="s">
        <v>7</v>
      </c>
      <c r="D109" s="5">
        <v>1</v>
      </c>
      <c r="E109" s="2"/>
      <c r="F109" s="2"/>
    </row>
    <row r="110" spans="1:6">
      <c r="A110" s="32">
        <v>78805008</v>
      </c>
      <c r="B110" s="18" t="s">
        <v>1004</v>
      </c>
      <c r="C110" s="33" t="s">
        <v>7</v>
      </c>
      <c r="D110" s="5">
        <v>1</v>
      </c>
      <c r="E110" s="2"/>
      <c r="F110" s="2"/>
    </row>
    <row r="111" spans="1:6">
      <c r="A111" s="32">
        <v>56675203</v>
      </c>
      <c r="B111" s="18" t="s">
        <v>1005</v>
      </c>
      <c r="C111" s="33" t="s">
        <v>7</v>
      </c>
      <c r="D111" s="5">
        <v>1</v>
      </c>
      <c r="E111" s="2"/>
      <c r="F111" s="2"/>
    </row>
    <row r="112" spans="1:6">
      <c r="A112" s="14">
        <v>56675204</v>
      </c>
      <c r="B112" s="11" t="s">
        <v>1006</v>
      </c>
      <c r="C112" s="2" t="s">
        <v>7</v>
      </c>
      <c r="D112" s="5">
        <v>5.0019999999999998</v>
      </c>
      <c r="E112" s="2"/>
      <c r="F112" s="2"/>
    </row>
    <row r="113" spans="1:6">
      <c r="A113" s="14">
        <v>78805006</v>
      </c>
      <c r="B113" s="2" t="s">
        <v>1007</v>
      </c>
      <c r="C113" s="2" t="s">
        <v>7</v>
      </c>
      <c r="D113" s="5">
        <v>2.0007999999999999</v>
      </c>
      <c r="E113" s="2"/>
      <c r="F113" s="2"/>
    </row>
    <row r="114" spans="1:6">
      <c r="A114" s="14">
        <v>78805020</v>
      </c>
      <c r="B114" s="2" t="s">
        <v>1008</v>
      </c>
      <c r="C114" s="2" t="s">
        <v>7</v>
      </c>
      <c r="D114" s="5">
        <v>3.0012000000000003</v>
      </c>
      <c r="E114" s="2"/>
      <c r="F114" s="2"/>
    </row>
    <row r="115" spans="1:6">
      <c r="A115" s="32">
        <v>56160003</v>
      </c>
      <c r="B115" s="18" t="s">
        <v>1009</v>
      </c>
      <c r="C115" s="33" t="s">
        <v>6</v>
      </c>
      <c r="D115" s="5">
        <v>1</v>
      </c>
      <c r="E115" s="2"/>
      <c r="F115" s="2"/>
    </row>
    <row r="116" spans="1:6">
      <c r="A116" s="9">
        <v>56160001</v>
      </c>
      <c r="B116" s="11" t="s">
        <v>1010</v>
      </c>
      <c r="C116" s="2" t="s">
        <v>7</v>
      </c>
      <c r="D116" s="5">
        <v>10.004082</v>
      </c>
      <c r="E116" s="2"/>
      <c r="F116" s="2"/>
    </row>
    <row r="117" spans="1:6">
      <c r="A117" s="3">
        <v>57000054</v>
      </c>
      <c r="B117" s="2" t="s">
        <v>1011</v>
      </c>
      <c r="C117" s="2" t="s">
        <v>7</v>
      </c>
      <c r="D117" s="5">
        <v>23.009200000000003</v>
      </c>
      <c r="E117" s="2"/>
      <c r="F117" s="2"/>
    </row>
    <row r="118" spans="1:6">
      <c r="A118" s="3">
        <v>57000052</v>
      </c>
      <c r="B118" s="2" t="s">
        <v>1012</v>
      </c>
      <c r="C118" s="2" t="s">
        <v>7</v>
      </c>
      <c r="D118" s="5">
        <v>8.0031180000000006</v>
      </c>
      <c r="E118" s="2"/>
      <c r="F118" s="2"/>
    </row>
    <row r="119" spans="1:6">
      <c r="A119" s="3">
        <v>57000055</v>
      </c>
      <c r="B119" s="2" t="s">
        <v>1013</v>
      </c>
      <c r="C119" s="2" t="s">
        <v>7</v>
      </c>
      <c r="D119" s="5">
        <v>10.004</v>
      </c>
      <c r="E119" s="2"/>
      <c r="F119" s="2"/>
    </row>
    <row r="120" spans="1:6">
      <c r="A120" s="8">
        <v>57000053</v>
      </c>
      <c r="B120" s="2" t="s">
        <v>1014</v>
      </c>
      <c r="C120" s="2" t="s">
        <v>7</v>
      </c>
      <c r="D120" s="5">
        <v>5.0019999999999998</v>
      </c>
      <c r="E120" s="2"/>
      <c r="F120" s="2"/>
    </row>
    <row r="121" spans="1:6">
      <c r="A121" s="32">
        <v>57000044</v>
      </c>
      <c r="B121" s="18" t="s">
        <v>1015</v>
      </c>
      <c r="C121" s="33" t="s">
        <v>7</v>
      </c>
      <c r="D121" s="5">
        <v>1</v>
      </c>
      <c r="E121" s="2"/>
      <c r="F121" s="2"/>
    </row>
    <row r="122" spans="1:6">
      <c r="A122" s="9">
        <v>57000045</v>
      </c>
      <c r="B122" s="11" t="s">
        <v>1016</v>
      </c>
      <c r="C122" s="2" t="s">
        <v>7</v>
      </c>
      <c r="D122" s="5">
        <v>12.004799999999999</v>
      </c>
      <c r="E122" s="2"/>
      <c r="F122" s="2"/>
    </row>
    <row r="123" spans="1:6">
      <c r="A123" s="8">
        <v>10000085</v>
      </c>
      <c r="B123" s="2" t="s">
        <v>1017</v>
      </c>
      <c r="C123" s="2" t="s">
        <v>7</v>
      </c>
      <c r="D123" s="5">
        <v>10.004</v>
      </c>
      <c r="E123" s="2"/>
      <c r="F123" s="2"/>
    </row>
    <row r="124" spans="1:6">
      <c r="A124" s="32">
        <v>10000084</v>
      </c>
      <c r="B124" s="18" t="s">
        <v>1018</v>
      </c>
      <c r="C124" s="33" t="s">
        <v>7</v>
      </c>
      <c r="D124" s="5">
        <v>1</v>
      </c>
      <c r="E124" s="2"/>
      <c r="F124" s="2"/>
    </row>
    <row r="125" spans="1:6">
      <c r="A125" s="32">
        <v>57000145</v>
      </c>
      <c r="B125" s="18" t="s">
        <v>1019</v>
      </c>
      <c r="C125" s="33" t="s">
        <v>6</v>
      </c>
      <c r="D125" s="5">
        <v>1.0004</v>
      </c>
      <c r="E125" s="2"/>
      <c r="F125" s="2"/>
    </row>
    <row r="126" spans="1:6">
      <c r="A126" s="32">
        <v>57000144</v>
      </c>
      <c r="B126" s="18" t="s">
        <v>1020</v>
      </c>
      <c r="C126" s="33" t="s">
        <v>6</v>
      </c>
      <c r="D126" s="5">
        <v>5</v>
      </c>
      <c r="E126" s="2"/>
      <c r="F126" s="2"/>
    </row>
    <row r="127" spans="1:6">
      <c r="A127" s="18">
        <v>70000023</v>
      </c>
      <c r="B127" s="18" t="s">
        <v>1021</v>
      </c>
      <c r="C127" s="18" t="s">
        <v>7</v>
      </c>
      <c r="D127" s="18">
        <v>1</v>
      </c>
      <c r="E127" s="18"/>
      <c r="F127" s="18"/>
    </row>
    <row r="128" spans="1:6">
      <c r="A128" s="18">
        <v>57000146</v>
      </c>
      <c r="B128" s="18" t="s">
        <v>1022</v>
      </c>
      <c r="C128" s="18" t="s">
        <v>6</v>
      </c>
      <c r="D128" s="18">
        <v>1</v>
      </c>
      <c r="E128" s="18"/>
      <c r="F128" s="18"/>
    </row>
    <row r="129" spans="1:6">
      <c r="A129" s="3">
        <v>56317017</v>
      </c>
      <c r="B129" s="2" t="s">
        <v>1024</v>
      </c>
      <c r="C129" s="2" t="s">
        <v>7</v>
      </c>
      <c r="D129" s="5">
        <v>5.0019999999999998</v>
      </c>
      <c r="E129" s="2"/>
      <c r="F129" s="2"/>
    </row>
    <row r="130" spans="1:6">
      <c r="A130" s="3">
        <v>57000167</v>
      </c>
      <c r="B130" s="2" t="s">
        <v>1025</v>
      </c>
      <c r="C130" s="2" t="s">
        <v>6</v>
      </c>
      <c r="D130" s="5">
        <v>4.0015999999999998</v>
      </c>
      <c r="E130" s="2"/>
      <c r="F130" s="2"/>
    </row>
    <row r="131" spans="1:6">
      <c r="A131" s="8">
        <v>70000001</v>
      </c>
      <c r="B131" s="2" t="s">
        <v>1026</v>
      </c>
      <c r="C131" s="2" t="s">
        <v>7</v>
      </c>
      <c r="D131" s="5">
        <v>4.0015999999999998</v>
      </c>
      <c r="E131" s="2"/>
      <c r="F131" s="2"/>
    </row>
    <row r="132" spans="1:6">
      <c r="A132" s="9">
        <v>56317016</v>
      </c>
      <c r="B132" s="2" t="s">
        <v>1027</v>
      </c>
      <c r="C132" s="2" t="s">
        <v>7</v>
      </c>
      <c r="D132" s="5">
        <v>4.0016819999999997</v>
      </c>
      <c r="E132" s="2"/>
      <c r="F132" s="2"/>
    </row>
    <row r="133" spans="1:6">
      <c r="A133" s="3">
        <v>56317018</v>
      </c>
      <c r="B133" s="2" t="s">
        <v>1028</v>
      </c>
      <c r="C133" s="2" t="s">
        <v>7</v>
      </c>
      <c r="D133" s="5">
        <v>4.0015999999999998</v>
      </c>
      <c r="E133" s="2"/>
      <c r="F133" s="2"/>
    </row>
    <row r="134" spans="1:6">
      <c r="A134" s="8">
        <v>73246023</v>
      </c>
      <c r="B134" s="2" t="s">
        <v>1029</v>
      </c>
      <c r="C134" s="2" t="s">
        <v>7</v>
      </c>
      <c r="D134" s="5">
        <v>2.0007999999999999</v>
      </c>
      <c r="E134" s="2"/>
      <c r="F134" s="2"/>
    </row>
    <row r="135" spans="1:6">
      <c r="A135" s="14">
        <v>56090008</v>
      </c>
      <c r="B135" s="2" t="s">
        <v>1030</v>
      </c>
      <c r="C135" s="2" t="s">
        <v>7</v>
      </c>
      <c r="D135" s="5">
        <v>5.0019999999999998</v>
      </c>
      <c r="E135" s="2"/>
      <c r="F135" s="2"/>
    </row>
    <row r="136" spans="1:6">
      <c r="A136" s="14">
        <v>57000125</v>
      </c>
      <c r="B136" s="11" t="s">
        <v>1036</v>
      </c>
      <c r="C136" s="2" t="s">
        <v>6</v>
      </c>
      <c r="D136" s="5">
        <v>3.0012000000000003</v>
      </c>
      <c r="E136" s="2"/>
      <c r="F136" s="2"/>
    </row>
    <row r="137" spans="1:6">
      <c r="A137" s="32">
        <v>57000127</v>
      </c>
      <c r="B137" s="18" t="s">
        <v>1037</v>
      </c>
      <c r="C137" s="33" t="s">
        <v>6</v>
      </c>
      <c r="D137" s="5">
        <v>1</v>
      </c>
      <c r="E137" s="2"/>
      <c r="F137" s="2"/>
    </row>
    <row r="138" spans="1:6">
      <c r="A138" s="32">
        <v>57000138</v>
      </c>
      <c r="B138" s="18" t="s">
        <v>1038</v>
      </c>
      <c r="C138" s="33" t="s">
        <v>6</v>
      </c>
      <c r="D138" s="5">
        <v>5</v>
      </c>
      <c r="E138" s="2"/>
      <c r="F138" s="2"/>
    </row>
    <row r="139" spans="1:6">
      <c r="A139" s="32">
        <v>56317011</v>
      </c>
      <c r="B139" s="18" t="s">
        <v>1039</v>
      </c>
      <c r="C139" s="33" t="s">
        <v>7</v>
      </c>
      <c r="D139" s="5">
        <v>1.0004819999999999</v>
      </c>
      <c r="E139" s="2"/>
      <c r="F139" s="2"/>
    </row>
    <row r="140" spans="1:6">
      <c r="A140" s="32">
        <v>57000149</v>
      </c>
      <c r="B140" s="18" t="s">
        <v>1040</v>
      </c>
      <c r="C140" s="33" t="s">
        <v>6</v>
      </c>
      <c r="D140" s="5">
        <v>1</v>
      </c>
      <c r="E140" s="2"/>
      <c r="F140" s="2"/>
    </row>
    <row r="141" spans="1:6">
      <c r="A141" s="32">
        <v>57000148</v>
      </c>
      <c r="B141" s="18" t="s">
        <v>1041</v>
      </c>
      <c r="C141" s="33" t="s">
        <v>6</v>
      </c>
      <c r="D141" s="5">
        <v>1</v>
      </c>
      <c r="E141" s="2"/>
      <c r="F141" s="2"/>
    </row>
    <row r="142" spans="1:6">
      <c r="A142" s="32">
        <v>58000019</v>
      </c>
      <c r="B142" s="18" t="s">
        <v>1042</v>
      </c>
      <c r="C142" s="33" t="s">
        <v>6</v>
      </c>
      <c r="D142" s="5">
        <v>1</v>
      </c>
      <c r="E142" s="2"/>
      <c r="F142" s="2"/>
    </row>
    <row r="143" spans="1:6">
      <c r="A143" s="14">
        <v>58000029</v>
      </c>
      <c r="B143" s="11" t="s">
        <v>1043</v>
      </c>
      <c r="C143" s="2" t="s">
        <v>6</v>
      </c>
      <c r="D143" s="5">
        <v>19.0076</v>
      </c>
      <c r="E143" s="2"/>
      <c r="F143" s="2"/>
    </row>
    <row r="144" spans="1:6">
      <c r="A144" s="32">
        <v>78000017</v>
      </c>
      <c r="B144" s="18" t="s">
        <v>1044</v>
      </c>
      <c r="C144" s="33" t="s">
        <v>6</v>
      </c>
      <c r="D144" s="5">
        <v>1</v>
      </c>
      <c r="E144" s="2"/>
      <c r="F144" s="2"/>
    </row>
    <row r="145" spans="1:6">
      <c r="A145" s="32">
        <v>78000018</v>
      </c>
      <c r="B145" s="18" t="s">
        <v>1045</v>
      </c>
      <c r="C145" s="33" t="s">
        <v>6</v>
      </c>
      <c r="D145" s="5">
        <v>1</v>
      </c>
      <c r="E145" s="2"/>
      <c r="F145" s="2"/>
    </row>
    <row r="146" spans="1:6">
      <c r="A146" s="14">
        <v>58123060</v>
      </c>
      <c r="B146" s="11" t="s">
        <v>1046</v>
      </c>
      <c r="C146" s="2" t="s">
        <v>7</v>
      </c>
      <c r="D146" s="5">
        <v>14.005599999999998</v>
      </c>
      <c r="E146" s="2"/>
      <c r="F146" s="2"/>
    </row>
    <row r="147" spans="1:6">
      <c r="A147" s="32">
        <v>52000005</v>
      </c>
      <c r="B147" s="18" t="s">
        <v>1047</v>
      </c>
      <c r="C147" s="33" t="s">
        <v>6</v>
      </c>
      <c r="D147" s="5">
        <v>1</v>
      </c>
      <c r="E147" s="2"/>
      <c r="F147" s="2"/>
    </row>
    <row r="148" spans="1:6">
      <c r="A148" s="32">
        <v>52000006</v>
      </c>
      <c r="B148" s="18" t="s">
        <v>1048</v>
      </c>
      <c r="C148" s="33" t="s">
        <v>6</v>
      </c>
      <c r="D148" s="5">
        <v>1</v>
      </c>
      <c r="E148" s="2"/>
      <c r="F148" s="2"/>
    </row>
    <row r="149" spans="1:6">
      <c r="A149" s="32">
        <v>52000007</v>
      </c>
      <c r="B149" s="18" t="s">
        <v>1049</v>
      </c>
      <c r="C149" s="33" t="s">
        <v>6</v>
      </c>
      <c r="D149" s="5">
        <v>1</v>
      </c>
      <c r="E149" s="2"/>
      <c r="F149" s="2"/>
    </row>
    <row r="150" spans="1:6">
      <c r="A150" s="32">
        <v>52000008</v>
      </c>
      <c r="B150" s="18" t="s">
        <v>1050</v>
      </c>
      <c r="C150" s="33" t="s">
        <v>6</v>
      </c>
      <c r="D150" s="5">
        <v>1</v>
      </c>
      <c r="E150" s="2"/>
      <c r="F150" s="2"/>
    </row>
    <row r="151" spans="1:6">
      <c r="A151" s="32">
        <v>57000132</v>
      </c>
      <c r="B151" s="18" t="s">
        <v>1051</v>
      </c>
      <c r="C151" s="33" t="s">
        <v>6</v>
      </c>
      <c r="D151" s="5">
        <v>1</v>
      </c>
      <c r="E151" s="2"/>
      <c r="F151" s="2"/>
    </row>
    <row r="152" spans="1:6">
      <c r="A152" s="32">
        <v>57000130</v>
      </c>
      <c r="B152" s="18" t="s">
        <v>1052</v>
      </c>
      <c r="C152" s="33" t="s">
        <v>6</v>
      </c>
      <c r="D152" s="5">
        <v>1</v>
      </c>
      <c r="E152" s="2"/>
      <c r="F152" s="2"/>
    </row>
    <row r="153" spans="1:6">
      <c r="A153" s="32">
        <v>57000131</v>
      </c>
      <c r="B153" s="18" t="s">
        <v>1053</v>
      </c>
      <c r="C153" s="33" t="s">
        <v>6</v>
      </c>
      <c r="D153" s="5">
        <v>1</v>
      </c>
      <c r="E153" s="2"/>
      <c r="F153" s="2"/>
    </row>
    <row r="154" spans="1:6">
      <c r="A154" s="32">
        <v>57000133</v>
      </c>
      <c r="B154" s="18" t="s">
        <v>1054</v>
      </c>
      <c r="C154" s="33" t="s">
        <v>6</v>
      </c>
      <c r="D154" s="5">
        <v>1</v>
      </c>
      <c r="E154" s="2"/>
      <c r="F154" s="2"/>
    </row>
    <row r="155" spans="1:6">
      <c r="A155" s="32">
        <v>57000134</v>
      </c>
      <c r="B155" s="18" t="s">
        <v>1055</v>
      </c>
      <c r="C155" s="33" t="s">
        <v>6</v>
      </c>
      <c r="D155" s="5">
        <v>1</v>
      </c>
      <c r="E155" s="2"/>
      <c r="F155" s="2"/>
    </row>
    <row r="156" spans="1:6">
      <c r="A156" s="32">
        <v>57000135</v>
      </c>
      <c r="B156" s="18" t="s">
        <v>1056</v>
      </c>
      <c r="C156" s="33" t="s">
        <v>6</v>
      </c>
      <c r="D156" s="5">
        <v>1</v>
      </c>
      <c r="E156" s="2"/>
      <c r="F156" s="2"/>
    </row>
    <row r="157" spans="1:6">
      <c r="A157" s="32">
        <v>57000137</v>
      </c>
      <c r="B157" s="18" t="s">
        <v>1057</v>
      </c>
      <c r="C157" s="33" t="s">
        <v>6</v>
      </c>
      <c r="D157" s="5">
        <v>1</v>
      </c>
      <c r="E157" s="2"/>
      <c r="F157" s="2"/>
    </row>
    <row r="158" spans="1:6">
      <c r="A158" s="32">
        <v>57000136</v>
      </c>
      <c r="B158" s="18" t="s">
        <v>1058</v>
      </c>
      <c r="C158" s="33" t="s">
        <v>6</v>
      </c>
      <c r="D158" s="5">
        <v>1</v>
      </c>
      <c r="E158" s="2"/>
      <c r="F158" s="2"/>
    </row>
    <row r="159" spans="1:6">
      <c r="A159" s="32">
        <v>57000122</v>
      </c>
      <c r="B159" s="18" t="s">
        <v>1059</v>
      </c>
      <c r="C159" s="33" t="s">
        <v>6</v>
      </c>
      <c r="D159" s="5">
        <v>1</v>
      </c>
      <c r="E159" s="2"/>
      <c r="F159" s="2"/>
    </row>
    <row r="160" spans="1:6">
      <c r="A160" s="32">
        <v>57000126</v>
      </c>
      <c r="B160" s="18" t="s">
        <v>1060</v>
      </c>
      <c r="C160" s="33" t="s">
        <v>6</v>
      </c>
      <c r="D160" s="5">
        <v>1</v>
      </c>
      <c r="E160" s="2"/>
      <c r="F160" s="2"/>
    </row>
    <row r="161" spans="1:6">
      <c r="A161" s="14">
        <v>57000163</v>
      </c>
      <c r="B161" s="11" t="s">
        <v>1061</v>
      </c>
      <c r="C161" s="2" t="s">
        <v>6</v>
      </c>
      <c r="D161" s="5">
        <v>20.008164000000001</v>
      </c>
      <c r="E161" s="2"/>
      <c r="F161" s="2"/>
    </row>
    <row r="162" spans="1:6">
      <c r="A162" s="14">
        <v>58000016</v>
      </c>
      <c r="B162" s="2" t="s">
        <v>1062</v>
      </c>
      <c r="C162" s="2" t="s">
        <v>6</v>
      </c>
      <c r="D162" s="5">
        <v>8.0028719999999982</v>
      </c>
      <c r="E162" s="2"/>
      <c r="F162" s="2"/>
    </row>
    <row r="163" spans="1:6">
      <c r="A163" s="32">
        <v>57990510</v>
      </c>
      <c r="B163" s="18" t="s">
        <v>1063</v>
      </c>
      <c r="C163" s="33" t="s">
        <v>7</v>
      </c>
      <c r="D163" s="5">
        <v>1</v>
      </c>
      <c r="E163" s="2"/>
      <c r="F163" s="2"/>
    </row>
    <row r="164" spans="1:6">
      <c r="A164" s="14">
        <v>57990509</v>
      </c>
      <c r="B164" s="11" t="s">
        <v>1064</v>
      </c>
      <c r="C164" s="2" t="s">
        <v>7</v>
      </c>
      <c r="D164" s="5">
        <v>3.0012000000000003</v>
      </c>
      <c r="E164" s="2"/>
      <c r="F164" s="2"/>
    </row>
    <row r="165" spans="1:6">
      <c r="A165" s="14">
        <v>56317012</v>
      </c>
      <c r="B165" s="2" t="s">
        <v>1065</v>
      </c>
      <c r="C165" s="2" t="s">
        <v>7</v>
      </c>
      <c r="D165" s="5">
        <v>6.0024000000000006</v>
      </c>
      <c r="E165" s="2"/>
      <c r="F165" s="2"/>
    </row>
    <row r="166" spans="1:6">
      <c r="A166" s="9">
        <v>58031101</v>
      </c>
      <c r="B166" s="11" t="s">
        <v>1071</v>
      </c>
      <c r="C166" s="2" t="s">
        <v>7</v>
      </c>
      <c r="D166" s="5">
        <v>34.002963000000001</v>
      </c>
      <c r="E166" s="2"/>
      <c r="F166" s="2"/>
    </row>
    <row r="167" spans="1:6">
      <c r="A167" s="3">
        <v>58031100</v>
      </c>
      <c r="B167" s="2" t="s">
        <v>1072</v>
      </c>
      <c r="C167" s="2" t="s">
        <v>7</v>
      </c>
      <c r="D167" s="5">
        <v>17.000925000000002</v>
      </c>
      <c r="E167" s="2"/>
      <c r="F167" s="2"/>
    </row>
    <row r="168" spans="1:6">
      <c r="A168" s="8">
        <v>56654302</v>
      </c>
      <c r="B168" s="2" t="s">
        <v>1073</v>
      </c>
      <c r="C168" s="2" t="s">
        <v>7</v>
      </c>
      <c r="D168" s="5">
        <v>4.0015999999999998</v>
      </c>
      <c r="E168" s="2"/>
      <c r="F168" s="2"/>
    </row>
    <row r="169" spans="1:6">
      <c r="A169" s="32">
        <v>78805013</v>
      </c>
      <c r="B169" s="18" t="s">
        <v>1074</v>
      </c>
      <c r="C169" s="33" t="s">
        <v>7</v>
      </c>
      <c r="D169" s="5">
        <v>1</v>
      </c>
      <c r="E169" s="2"/>
      <c r="F169" s="2"/>
    </row>
    <row r="170" spans="1:6">
      <c r="A170" s="9">
        <v>56090006</v>
      </c>
      <c r="B170" s="11" t="s">
        <v>1075</v>
      </c>
      <c r="C170" s="2" t="s">
        <v>7</v>
      </c>
      <c r="D170" s="5">
        <v>4.0015999999999998</v>
      </c>
      <c r="E170" s="2"/>
      <c r="F170" s="2"/>
    </row>
    <row r="171" spans="1:6">
      <c r="A171" s="8">
        <v>56314801</v>
      </c>
      <c r="B171" s="2" t="s">
        <v>1076</v>
      </c>
      <c r="C171" s="2" t="s">
        <v>7</v>
      </c>
      <c r="D171" s="5">
        <v>11.004153999999998</v>
      </c>
      <c r="E171" s="2"/>
      <c r="F171" s="2"/>
    </row>
    <row r="172" spans="1:6">
      <c r="A172" s="32">
        <v>56030104</v>
      </c>
      <c r="B172" s="18" t="s">
        <v>1077</v>
      </c>
      <c r="C172" s="33" t="s">
        <v>7</v>
      </c>
      <c r="D172" s="5">
        <v>5</v>
      </c>
      <c r="E172" s="2"/>
      <c r="F172" s="2"/>
    </row>
    <row r="173" spans="1:6">
      <c r="A173" s="32">
        <v>58000010</v>
      </c>
      <c r="B173" s="18" t="s">
        <v>1078</v>
      </c>
      <c r="C173" s="33" t="s">
        <v>6</v>
      </c>
      <c r="D173" s="5">
        <v>1</v>
      </c>
      <c r="E173" s="2"/>
      <c r="F173" s="2"/>
    </row>
    <row r="174" spans="1:6">
      <c r="A174" s="32">
        <v>10253023</v>
      </c>
      <c r="B174" s="18" t="s">
        <v>1080</v>
      </c>
      <c r="C174" s="33" t="s">
        <v>7</v>
      </c>
      <c r="D174" s="5">
        <v>1</v>
      </c>
      <c r="E174" s="2"/>
      <c r="F174" s="2"/>
    </row>
    <row r="175" spans="1:6">
      <c r="A175" s="9">
        <v>56654301</v>
      </c>
      <c r="B175" s="11" t="s">
        <v>1081</v>
      </c>
      <c r="C175" s="2" t="s">
        <v>7</v>
      </c>
      <c r="D175" s="5">
        <v>35.013999999999996</v>
      </c>
      <c r="E175" s="2"/>
      <c r="F175" s="2"/>
    </row>
    <row r="176" spans="1:6">
      <c r="A176" s="8">
        <v>56614301</v>
      </c>
      <c r="B176" s="2" t="s">
        <v>1082</v>
      </c>
      <c r="C176" s="2" t="s">
        <v>7</v>
      </c>
      <c r="D176" s="5">
        <v>22.000769999999999</v>
      </c>
      <c r="E176" s="2"/>
      <c r="F176" s="2"/>
    </row>
    <row r="177" spans="1:6">
      <c r="A177" s="32">
        <v>57000166</v>
      </c>
      <c r="B177" s="18" t="s">
        <v>1083</v>
      </c>
      <c r="C177" s="33" t="s">
        <v>6</v>
      </c>
      <c r="D177" s="5">
        <v>1</v>
      </c>
      <c r="E177" s="2"/>
      <c r="F177" s="2"/>
    </row>
    <row r="178" spans="1:6">
      <c r="A178" s="32">
        <v>56090017</v>
      </c>
      <c r="B178" s="18" t="s">
        <v>997</v>
      </c>
      <c r="C178" s="33" t="s">
        <v>7</v>
      </c>
      <c r="D178" s="5">
        <v>1</v>
      </c>
      <c r="E178" s="2"/>
      <c r="F178" s="2"/>
    </row>
    <row r="179" spans="1:6">
      <c r="A179" s="32">
        <v>58000017</v>
      </c>
      <c r="B179" s="18" t="s">
        <v>1084</v>
      </c>
      <c r="C179" s="33" t="s">
        <v>6</v>
      </c>
      <c r="D179" s="5">
        <v>1</v>
      </c>
      <c r="E179" s="2"/>
      <c r="F179" s="2"/>
    </row>
    <row r="180" spans="1:6">
      <c r="A180" s="32">
        <v>58000011</v>
      </c>
      <c r="B180" s="18" t="s">
        <v>1085</v>
      </c>
      <c r="C180" s="33" t="s">
        <v>6</v>
      </c>
      <c r="D180" s="5">
        <v>1</v>
      </c>
      <c r="E180" s="2"/>
      <c r="F180" s="2"/>
    </row>
    <row r="181" spans="1:6">
      <c r="A181" s="14">
        <v>57000116</v>
      </c>
      <c r="B181" s="11" t="s">
        <v>1086</v>
      </c>
      <c r="C181" s="2" t="s">
        <v>6</v>
      </c>
      <c r="D181" s="5">
        <v>4.0015999999999998</v>
      </c>
      <c r="E181" s="2"/>
      <c r="F181" s="2"/>
    </row>
    <row r="182" spans="1:6">
      <c r="A182" s="14">
        <v>56255121</v>
      </c>
      <c r="B182" s="2" t="s">
        <v>1087</v>
      </c>
      <c r="C182" s="2" t="s">
        <v>7</v>
      </c>
      <c r="D182" s="5">
        <v>5.0019999999999998</v>
      </c>
      <c r="E182" s="2"/>
      <c r="F182" s="2"/>
    </row>
    <row r="183" spans="1:6">
      <c r="A183" s="32">
        <v>56255325</v>
      </c>
      <c r="B183" s="18" t="s">
        <v>1088</v>
      </c>
      <c r="C183" s="33" t="s">
        <v>7</v>
      </c>
      <c r="D183" s="5">
        <v>1</v>
      </c>
      <c r="E183" s="2"/>
      <c r="F183" s="2"/>
    </row>
    <row r="184" spans="1:6">
      <c r="A184" s="9">
        <v>56255341</v>
      </c>
      <c r="B184" s="11" t="s">
        <v>1089</v>
      </c>
      <c r="C184" s="2" t="s">
        <v>7</v>
      </c>
      <c r="D184" s="5">
        <v>3.0012000000000003</v>
      </c>
      <c r="E184" s="2"/>
      <c r="F184" s="2"/>
    </row>
    <row r="185" spans="1:6">
      <c r="A185" s="3">
        <v>56255125</v>
      </c>
      <c r="B185" s="2" t="s">
        <v>1090</v>
      </c>
      <c r="C185" s="2" t="s">
        <v>7</v>
      </c>
      <c r="D185" s="5">
        <v>4.0016819999999997</v>
      </c>
      <c r="E185" s="2"/>
      <c r="F185" s="2"/>
    </row>
    <row r="186" spans="1:6">
      <c r="A186" s="8">
        <v>56255116</v>
      </c>
      <c r="B186" s="2" t="s">
        <v>1091</v>
      </c>
      <c r="C186" s="2" t="s">
        <v>7</v>
      </c>
      <c r="D186" s="5">
        <v>13.005036</v>
      </c>
      <c r="E186" s="2"/>
      <c r="F186" s="2"/>
    </row>
    <row r="187" spans="1:6">
      <c r="A187" s="32">
        <v>56255340</v>
      </c>
      <c r="B187" s="18" t="s">
        <v>1092</v>
      </c>
      <c r="C187" s="33" t="s">
        <v>7</v>
      </c>
      <c r="D187" s="5">
        <v>1</v>
      </c>
      <c r="E187" s="2"/>
      <c r="F187" s="2"/>
    </row>
    <row r="188" spans="1:6">
      <c r="A188" s="32">
        <v>56255310</v>
      </c>
      <c r="B188" s="18" t="s">
        <v>1093</v>
      </c>
      <c r="C188" s="33" t="s">
        <v>7</v>
      </c>
      <c r="D188" s="5">
        <v>1</v>
      </c>
      <c r="E188" s="2"/>
      <c r="F188" s="2"/>
    </row>
    <row r="189" spans="1:6">
      <c r="A189" s="14">
        <v>56255206</v>
      </c>
      <c r="B189" s="11" t="s">
        <v>1094</v>
      </c>
      <c r="C189" s="2" t="s">
        <v>7</v>
      </c>
      <c r="D189" s="5">
        <v>3.0012000000000003</v>
      </c>
      <c r="E189" s="2"/>
      <c r="F189" s="2"/>
    </row>
    <row r="190" spans="1:6">
      <c r="A190" s="32">
        <v>56101050</v>
      </c>
      <c r="B190" s="18" t="s">
        <v>1095</v>
      </c>
      <c r="C190" s="33" t="s">
        <v>7</v>
      </c>
      <c r="D190" s="5">
        <v>1.0004</v>
      </c>
      <c r="E190" s="2"/>
      <c r="F190" s="2"/>
    </row>
    <row r="191" spans="1:6">
      <c r="A191" s="9">
        <v>56255320</v>
      </c>
      <c r="B191" s="11" t="s">
        <v>1096</v>
      </c>
      <c r="C191" s="2" t="s">
        <v>7</v>
      </c>
      <c r="D191" s="5">
        <v>7.0028000000000006</v>
      </c>
      <c r="E191" s="2"/>
      <c r="F191" s="2"/>
    </row>
    <row r="192" spans="1:6">
      <c r="A192" s="3">
        <v>56255316</v>
      </c>
      <c r="B192" s="2" t="s">
        <v>1097</v>
      </c>
      <c r="C192" s="2" t="s">
        <v>7</v>
      </c>
      <c r="D192" s="5">
        <v>2.0007999999999999</v>
      </c>
      <c r="E192" s="2"/>
      <c r="F192" s="2"/>
    </row>
    <row r="193" spans="1:6">
      <c r="A193" s="3">
        <v>56255503</v>
      </c>
      <c r="B193" s="2" t="s">
        <v>1098</v>
      </c>
      <c r="C193" s="2" t="s">
        <v>7</v>
      </c>
      <c r="D193" s="5">
        <v>2.0007999999999999</v>
      </c>
      <c r="E193" s="2"/>
      <c r="F193" s="2"/>
    </row>
    <row r="194" spans="1:6">
      <c r="A194" s="3">
        <v>56255207</v>
      </c>
      <c r="B194" s="2" t="s">
        <v>972</v>
      </c>
      <c r="C194" s="2" t="s">
        <v>7</v>
      </c>
      <c r="D194" s="5">
        <v>4.0015999999999998</v>
      </c>
      <c r="E194" s="2"/>
      <c r="F194" s="2"/>
    </row>
    <row r="195" spans="1:6">
      <c r="A195" s="3">
        <v>56101004</v>
      </c>
      <c r="B195" s="2" t="s">
        <v>1099</v>
      </c>
      <c r="C195" s="2" t="s">
        <v>7</v>
      </c>
      <c r="D195" s="5">
        <v>4.0013540000000001</v>
      </c>
      <c r="E195" s="2"/>
      <c r="F195" s="2"/>
    </row>
    <row r="196" spans="1:6">
      <c r="A196" s="3">
        <v>50070001</v>
      </c>
      <c r="B196" s="2" t="s">
        <v>1100</v>
      </c>
      <c r="C196" s="2" t="s">
        <v>7</v>
      </c>
      <c r="D196" s="5">
        <v>57.022800000000004</v>
      </c>
      <c r="E196" s="2"/>
      <c r="F196" s="2"/>
    </row>
    <row r="197" spans="1:6">
      <c r="A197" s="3">
        <v>50070004</v>
      </c>
      <c r="B197" s="2" t="s">
        <v>1101</v>
      </c>
      <c r="C197" s="2" t="s">
        <v>7</v>
      </c>
      <c r="D197" s="5">
        <v>56.99962</v>
      </c>
      <c r="E197" s="2"/>
      <c r="F197" s="2"/>
    </row>
    <row r="198" spans="1:6">
      <c r="A198" s="3">
        <v>50070003</v>
      </c>
      <c r="B198" s="2" t="s">
        <v>1102</v>
      </c>
      <c r="C198" s="2" t="s">
        <v>7</v>
      </c>
      <c r="D198" s="5">
        <v>63.025199999999991</v>
      </c>
      <c r="E198" s="2"/>
      <c r="F198" s="2"/>
    </row>
    <row r="199" spans="1:6">
      <c r="A199" s="8">
        <v>50070002</v>
      </c>
      <c r="B199" s="2" t="s">
        <v>1103</v>
      </c>
      <c r="C199" s="2" t="s">
        <v>7</v>
      </c>
      <c r="D199" s="5">
        <v>41.01681</v>
      </c>
      <c r="E199" s="2"/>
      <c r="F199" s="2"/>
    </row>
    <row r="200" spans="1:6">
      <c r="A200" s="32">
        <v>78805009</v>
      </c>
      <c r="B200" s="18" t="s">
        <v>1104</v>
      </c>
      <c r="C200" s="33" t="s">
        <v>7</v>
      </c>
      <c r="D200" s="5">
        <v>1</v>
      </c>
      <c r="E200" s="2"/>
      <c r="F200" s="2"/>
    </row>
    <row r="201" spans="1:6">
      <c r="A201" s="32">
        <v>78805022</v>
      </c>
      <c r="B201" s="18" t="s">
        <v>1105</v>
      </c>
      <c r="C201" s="33" t="s">
        <v>6</v>
      </c>
      <c r="D201" s="5">
        <v>1</v>
      </c>
      <c r="E201" s="2"/>
      <c r="F201" s="2"/>
    </row>
    <row r="202" spans="1:6">
      <c r="A202" s="32">
        <v>56674311</v>
      </c>
      <c r="B202" s="18" t="s">
        <v>1106</v>
      </c>
      <c r="C202" s="33" t="s">
        <v>7</v>
      </c>
      <c r="D202" s="5">
        <v>1</v>
      </c>
      <c r="E202" s="2"/>
      <c r="F202" s="2"/>
    </row>
    <row r="203" spans="1:6">
      <c r="A203" s="11">
        <v>58124050</v>
      </c>
      <c r="B203" s="11" t="s">
        <v>1107</v>
      </c>
      <c r="C203" s="2" t="s">
        <v>7</v>
      </c>
      <c r="D203" s="5">
        <v>12.999099999999999</v>
      </c>
      <c r="E203" s="2"/>
      <c r="F203" s="2"/>
    </row>
    <row r="204" spans="1:6">
      <c r="A204" s="6">
        <v>55000003</v>
      </c>
      <c r="B204" s="2" t="s">
        <v>1108</v>
      </c>
      <c r="C204" s="2" t="s">
        <v>6</v>
      </c>
      <c r="D204" s="5">
        <v>4.9995599999999998</v>
      </c>
      <c r="E204" s="2"/>
      <c r="F204" s="2"/>
    </row>
    <row r="205" spans="1:6">
      <c r="A205" s="32">
        <v>58000037</v>
      </c>
      <c r="B205" s="18" t="s">
        <v>1109</v>
      </c>
      <c r="C205" s="33" t="s">
        <v>6</v>
      </c>
      <c r="D205" s="5">
        <v>1</v>
      </c>
      <c r="E205" s="2"/>
      <c r="F205" s="2"/>
    </row>
    <row r="206" spans="1:6">
      <c r="A206" s="11">
        <v>57000050</v>
      </c>
      <c r="B206" s="11" t="s">
        <v>1110</v>
      </c>
      <c r="C206" s="2" t="s">
        <v>7</v>
      </c>
      <c r="D206" s="5">
        <v>30.003680000000003</v>
      </c>
      <c r="E206" s="2"/>
      <c r="F206" s="2"/>
    </row>
    <row r="207" spans="1:6">
      <c r="A207" s="18">
        <v>57000072</v>
      </c>
      <c r="B207" s="18" t="s">
        <v>1111</v>
      </c>
      <c r="C207" s="18" t="s">
        <v>6</v>
      </c>
      <c r="D207" s="18">
        <v>1</v>
      </c>
      <c r="E207" s="18"/>
      <c r="F207" s="18"/>
    </row>
    <row r="208" spans="1:6">
      <c r="A208" s="18">
        <v>56800013</v>
      </c>
      <c r="B208" s="18" t="s">
        <v>1068</v>
      </c>
      <c r="C208" s="18" t="s">
        <v>7</v>
      </c>
      <c r="D208" s="18">
        <v>1</v>
      </c>
      <c r="E208" s="18"/>
      <c r="F208" s="18"/>
    </row>
    <row r="209" spans="1:6">
      <c r="A209" s="18">
        <v>56800014</v>
      </c>
      <c r="B209" s="18" t="s">
        <v>1069</v>
      </c>
      <c r="C209" s="18" t="s">
        <v>7</v>
      </c>
      <c r="D209" s="18">
        <v>3</v>
      </c>
      <c r="E209" s="18"/>
      <c r="F209" s="18"/>
    </row>
    <row r="210" spans="1:6">
      <c r="A210" s="18">
        <v>56090031</v>
      </c>
      <c r="B210" s="18" t="s">
        <v>1032</v>
      </c>
      <c r="C210" s="18" t="s">
        <v>7</v>
      </c>
      <c r="D210" s="18">
        <v>6</v>
      </c>
      <c r="E210" s="18"/>
      <c r="F210" s="18"/>
    </row>
    <row r="211" spans="1:6">
      <c r="A211" s="18">
        <v>56090030</v>
      </c>
      <c r="B211" s="18" t="s">
        <v>1033</v>
      </c>
      <c r="C211" s="18" t="s">
        <v>7</v>
      </c>
      <c r="D211" s="18">
        <v>6</v>
      </c>
      <c r="E211" s="18"/>
      <c r="F211" s="18"/>
    </row>
    <row r="212" spans="1:6">
      <c r="A212" s="18">
        <v>70000018</v>
      </c>
      <c r="B212" s="18" t="s">
        <v>1297</v>
      </c>
      <c r="C212" s="18" t="s">
        <v>7</v>
      </c>
      <c r="D212" s="18">
        <v>3</v>
      </c>
      <c r="E212" s="18"/>
      <c r="F212" s="18"/>
    </row>
  </sheetData>
  <sheetProtection algorithmName="SHA-512" hashValue="LfcCvPkmhuAMeY1lJ3GRgVb/nwLqgYC63SRSyzPt61k4HkIPHw6xsZQEks/X0jC3ojv8+UMb7z6NzDW+yvPd0A==" saltValue="GSKj1RhgRJTSxqhWnVljHg==" spinCount="100000" sheet="1" objects="1" scenarios="1" selectLockedCells="1" selectUnlockedCells="1"/>
  <pageMargins left="0.7" right="0.7" top="0.75" bottom="0.75" header="0.3" footer="0.3"/>
  <pageSetup paperSize="9" scale="68" orientation="portrait" r:id="rId1"/>
  <headerFooter>
    <oddHeader xml:space="preserve">&amp;C&amp;"-,מודגש"&amp;14ב1- הספקת ציוד חשמל- תת מאגר 2.1.6 </oddHeader>
    <oddFooter>&amp;L&amp;P/&amp;N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7"/>
  <sheetViews>
    <sheetView rightToLeft="1" view="pageLayout" zoomScaleNormal="100" zoomScaleSheetLayoutView="130" workbookViewId="0">
      <selection activeCell="D4" sqref="D4"/>
    </sheetView>
  </sheetViews>
  <sheetFormatPr defaultColWidth="9" defaultRowHeight="15"/>
  <cols>
    <col min="1" max="1" width="10.140625" style="25" bestFit="1" customWidth="1"/>
    <col min="2" max="2" width="44.5703125" style="25" bestFit="1" customWidth="1"/>
    <col min="3" max="3" width="7.7109375" style="25" bestFit="1" customWidth="1"/>
    <col min="4" max="4" width="17.42578125" style="25" bestFit="1" customWidth="1"/>
    <col min="5" max="5" width="10.7109375" style="25" bestFit="1" customWidth="1"/>
    <col min="6" max="16384" width="9" style="25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1236</v>
      </c>
    </row>
    <row r="2" spans="1:6">
      <c r="A2" s="15">
        <v>6500003</v>
      </c>
      <c r="B2" s="15" t="s">
        <v>846</v>
      </c>
      <c r="C2" s="19" t="s">
        <v>7</v>
      </c>
      <c r="D2" s="21">
        <v>1</v>
      </c>
      <c r="E2" s="19"/>
      <c r="F2" s="15"/>
    </row>
    <row r="3" spans="1:6">
      <c r="A3" s="20">
        <v>65361130</v>
      </c>
      <c r="B3" s="15" t="s">
        <v>847</v>
      </c>
      <c r="C3" s="19" t="s">
        <v>7</v>
      </c>
      <c r="D3" s="21">
        <v>12.004800000000001</v>
      </c>
      <c r="E3" s="19"/>
      <c r="F3" s="15"/>
    </row>
    <row r="4" spans="1:6">
      <c r="A4" s="15">
        <v>65361128</v>
      </c>
      <c r="B4" s="15" t="s">
        <v>848</v>
      </c>
      <c r="C4" s="19" t="s">
        <v>7</v>
      </c>
      <c r="D4" s="21">
        <v>11.004399999999999</v>
      </c>
      <c r="E4" s="19"/>
      <c r="F4" s="15"/>
    </row>
    <row r="5" spans="1:6">
      <c r="A5" s="15">
        <v>65361129</v>
      </c>
      <c r="B5" s="15" t="s">
        <v>849</v>
      </c>
      <c r="C5" s="19" t="s">
        <v>7</v>
      </c>
      <c r="D5" s="21">
        <v>32.012799999999999</v>
      </c>
      <c r="E5" s="19"/>
      <c r="F5" s="15"/>
    </row>
    <row r="6" spans="1:6">
      <c r="A6" s="27">
        <v>65361131</v>
      </c>
      <c r="B6" s="15" t="s">
        <v>850</v>
      </c>
      <c r="C6" s="19" t="s">
        <v>7</v>
      </c>
      <c r="D6" s="21">
        <v>35.014000000000003</v>
      </c>
      <c r="E6" s="19"/>
      <c r="F6" s="15"/>
    </row>
    <row r="7" spans="1:6">
      <c r="A7" s="15">
        <v>65000001</v>
      </c>
      <c r="B7" s="15" t="s">
        <v>851</v>
      </c>
      <c r="C7" s="19" t="s">
        <v>7</v>
      </c>
      <c r="D7" s="21">
        <v>1</v>
      </c>
      <c r="E7" s="19"/>
      <c r="F7" s="15"/>
    </row>
    <row r="8" spans="1:6">
      <c r="A8" s="15">
        <v>65461090</v>
      </c>
      <c r="B8" s="15" t="s">
        <v>852</v>
      </c>
      <c r="C8" s="19" t="s">
        <v>7</v>
      </c>
      <c r="D8" s="21">
        <v>1</v>
      </c>
      <c r="E8" s="19"/>
      <c r="F8" s="15"/>
    </row>
    <row r="9" spans="1:6">
      <c r="A9" s="20">
        <v>65361126</v>
      </c>
      <c r="B9" s="15" t="s">
        <v>853</v>
      </c>
      <c r="C9" s="19" t="s">
        <v>7</v>
      </c>
      <c r="D9" s="21">
        <v>4.0015999999999998</v>
      </c>
      <c r="E9" s="19"/>
      <c r="F9" s="15"/>
    </row>
    <row r="10" spans="1:6">
      <c r="A10" s="15">
        <v>65361136</v>
      </c>
      <c r="B10" s="15" t="s">
        <v>854</v>
      </c>
      <c r="C10" s="19" t="s">
        <v>6</v>
      </c>
      <c r="D10" s="21">
        <v>9.0036000000000005</v>
      </c>
      <c r="E10" s="19"/>
      <c r="F10" s="15"/>
    </row>
    <row r="11" spans="1:6">
      <c r="A11" s="15">
        <v>65361127</v>
      </c>
      <c r="B11" s="15" t="s">
        <v>855</v>
      </c>
      <c r="C11" s="19" t="s">
        <v>7</v>
      </c>
      <c r="D11" s="21">
        <v>8.0031999999999996</v>
      </c>
      <c r="E11" s="19"/>
      <c r="F11" s="15"/>
    </row>
    <row r="12" spans="1:6">
      <c r="A12" s="15">
        <v>65461093</v>
      </c>
      <c r="B12" s="15" t="s">
        <v>856</v>
      </c>
      <c r="C12" s="19" t="s">
        <v>7</v>
      </c>
      <c r="D12" s="21">
        <v>41.016317999999998</v>
      </c>
      <c r="E12" s="19"/>
      <c r="F12" s="15"/>
    </row>
    <row r="13" spans="1:6">
      <c r="A13" s="15">
        <v>65461086</v>
      </c>
      <c r="B13" s="15" t="s">
        <v>857</v>
      </c>
      <c r="C13" s="19" t="s">
        <v>7</v>
      </c>
      <c r="D13" s="21">
        <v>13.0052</v>
      </c>
      <c r="E13" s="19"/>
      <c r="F13" s="15"/>
    </row>
    <row r="14" spans="1:6">
      <c r="A14" s="15">
        <v>65361132</v>
      </c>
      <c r="B14" s="15" t="s">
        <v>858</v>
      </c>
      <c r="C14" s="19" t="s">
        <v>7</v>
      </c>
      <c r="D14" s="21">
        <v>15.999744</v>
      </c>
      <c r="E14" s="19"/>
      <c r="F14" s="15"/>
    </row>
    <row r="15" spans="1:6">
      <c r="A15" s="27">
        <v>65461089</v>
      </c>
      <c r="B15" s="15" t="s">
        <v>859</v>
      </c>
      <c r="C15" s="19" t="s">
        <v>7</v>
      </c>
      <c r="D15" s="21">
        <v>12.996225000000001</v>
      </c>
      <c r="E15" s="19"/>
      <c r="F15" s="15"/>
    </row>
    <row r="16" spans="1:6">
      <c r="A16" s="15">
        <v>65000002</v>
      </c>
      <c r="B16" s="15" t="s">
        <v>860</v>
      </c>
      <c r="C16" s="19" t="s">
        <v>7</v>
      </c>
      <c r="D16" s="21">
        <v>1</v>
      </c>
      <c r="E16" s="19"/>
      <c r="F16" s="15"/>
    </row>
    <row r="17" spans="1:6">
      <c r="A17" s="26">
        <v>65361133</v>
      </c>
      <c r="B17" s="15" t="s">
        <v>861</v>
      </c>
      <c r="C17" s="19" t="s">
        <v>7</v>
      </c>
      <c r="D17" s="21">
        <v>24.009846</v>
      </c>
      <c r="E17" s="19"/>
      <c r="F17" s="15"/>
    </row>
    <row r="18" spans="1:6">
      <c r="A18" s="15">
        <v>65361138</v>
      </c>
      <c r="B18" s="15" t="s">
        <v>862</v>
      </c>
      <c r="C18" s="19" t="s">
        <v>7</v>
      </c>
      <c r="D18" s="21">
        <v>1</v>
      </c>
      <c r="E18" s="19"/>
      <c r="F18" s="15"/>
    </row>
    <row r="19" spans="1:6">
      <c r="A19" s="15">
        <v>65361137</v>
      </c>
      <c r="B19" s="15" t="s">
        <v>863</v>
      </c>
      <c r="C19" s="19" t="s">
        <v>7</v>
      </c>
      <c r="D19" s="21">
        <v>5</v>
      </c>
      <c r="E19" s="19"/>
      <c r="F19" s="15"/>
    </row>
    <row r="20" spans="1:6">
      <c r="A20" s="15">
        <v>65461088</v>
      </c>
      <c r="B20" s="15" t="s">
        <v>864</v>
      </c>
      <c r="C20" s="19" t="s">
        <v>7</v>
      </c>
      <c r="D20" s="21">
        <v>1</v>
      </c>
      <c r="E20" s="19"/>
      <c r="F20" s="15"/>
    </row>
    <row r="21" spans="1:6">
      <c r="A21" s="20">
        <v>65361134</v>
      </c>
      <c r="B21" s="15" t="s">
        <v>865</v>
      </c>
      <c r="C21" s="19" t="s">
        <v>7</v>
      </c>
      <c r="D21" s="21">
        <v>9.0037639999999985</v>
      </c>
      <c r="E21" s="19"/>
      <c r="F21" s="15"/>
    </row>
    <row r="22" spans="1:6">
      <c r="A22" s="15">
        <v>65461091</v>
      </c>
      <c r="B22" s="15" t="s">
        <v>866</v>
      </c>
      <c r="C22" s="19" t="s">
        <v>7</v>
      </c>
      <c r="D22" s="21">
        <v>22.008800000000001</v>
      </c>
      <c r="E22" s="19"/>
      <c r="F22" s="15"/>
    </row>
    <row r="23" spans="1:6">
      <c r="A23" s="27">
        <v>65461092</v>
      </c>
      <c r="B23" s="15" t="s">
        <v>867</v>
      </c>
      <c r="C23" s="19" t="s">
        <v>7</v>
      </c>
      <c r="D23" s="21">
        <v>31.0124</v>
      </c>
      <c r="E23" s="19"/>
      <c r="F23" s="15"/>
    </row>
    <row r="24" spans="1:6">
      <c r="A24" s="15">
        <v>56090029</v>
      </c>
      <c r="B24" s="15" t="s">
        <v>868</v>
      </c>
      <c r="C24" s="19" t="s">
        <v>7</v>
      </c>
      <c r="D24" s="21">
        <v>1</v>
      </c>
      <c r="E24" s="19"/>
      <c r="F24" s="15"/>
    </row>
    <row r="25" spans="1:6">
      <c r="A25" s="26">
        <v>70000026</v>
      </c>
      <c r="B25" s="15" t="s">
        <v>869</v>
      </c>
      <c r="C25" s="19" t="s">
        <v>7</v>
      </c>
      <c r="D25" s="21">
        <v>3.0012000000000003</v>
      </c>
      <c r="E25" s="19"/>
      <c r="F25" s="15"/>
    </row>
    <row r="26" spans="1:6">
      <c r="A26" s="15">
        <v>42161051</v>
      </c>
      <c r="B26" s="15" t="s">
        <v>870</v>
      </c>
      <c r="C26" s="19" t="s">
        <v>7</v>
      </c>
      <c r="D26" s="21">
        <v>1</v>
      </c>
      <c r="E26" s="19"/>
      <c r="F26" s="15"/>
    </row>
    <row r="27" spans="1:6">
      <c r="A27" s="26">
        <v>70000024</v>
      </c>
      <c r="B27" s="15" t="s">
        <v>871</v>
      </c>
      <c r="C27" s="19" t="s">
        <v>7</v>
      </c>
      <c r="D27" s="21">
        <v>2.0007179999999996</v>
      </c>
      <c r="E27" s="19"/>
      <c r="F27" s="15"/>
    </row>
    <row r="28" spans="1:6">
      <c r="A28" s="15">
        <v>65461087</v>
      </c>
      <c r="B28" s="15" t="s">
        <v>872</v>
      </c>
      <c r="C28" s="19" t="s">
        <v>7</v>
      </c>
      <c r="D28" s="21">
        <v>1</v>
      </c>
      <c r="E28" s="19"/>
      <c r="F28" s="15"/>
    </row>
    <row r="29" spans="1:6">
      <c r="A29" s="15">
        <v>70000025</v>
      </c>
      <c r="B29" s="15" t="s">
        <v>873</v>
      </c>
      <c r="C29" s="19" t="s">
        <v>7</v>
      </c>
      <c r="D29" s="21">
        <v>1</v>
      </c>
      <c r="E29" s="19"/>
      <c r="F29" s="15"/>
    </row>
    <row r="30" spans="1:6">
      <c r="A30" s="20">
        <v>70000014</v>
      </c>
      <c r="B30" s="15" t="s">
        <v>874</v>
      </c>
      <c r="C30" s="19" t="s">
        <v>7</v>
      </c>
      <c r="D30" s="21">
        <v>7.0028000000000006</v>
      </c>
      <c r="E30" s="19"/>
      <c r="F30" s="15"/>
    </row>
    <row r="31" spans="1:6">
      <c r="A31" s="15">
        <v>70000013</v>
      </c>
      <c r="B31" s="15" t="s">
        <v>875</v>
      </c>
      <c r="C31" s="19" t="s">
        <v>7</v>
      </c>
      <c r="D31" s="21">
        <v>7.0027999999999988</v>
      </c>
      <c r="E31" s="19"/>
      <c r="F31" s="15"/>
    </row>
    <row r="32" spans="1:6">
      <c r="A32" s="15">
        <v>70000012</v>
      </c>
      <c r="B32" s="15" t="s">
        <v>876</v>
      </c>
      <c r="C32" s="19" t="s">
        <v>7</v>
      </c>
      <c r="D32" s="21">
        <v>6.0023999999999997</v>
      </c>
      <c r="E32" s="19"/>
      <c r="F32" s="15"/>
    </row>
    <row r="33" spans="1:6">
      <c r="A33" s="15">
        <v>78887008</v>
      </c>
      <c r="B33" s="15" t="s">
        <v>877</v>
      </c>
      <c r="C33" s="19" t="s">
        <v>7</v>
      </c>
      <c r="D33" s="21">
        <v>2.0007999999999999</v>
      </c>
      <c r="E33" s="19"/>
      <c r="F33" s="15"/>
    </row>
    <row r="34" spans="1:6">
      <c r="A34" s="15">
        <v>56301001</v>
      </c>
      <c r="B34" s="15" t="s">
        <v>878</v>
      </c>
      <c r="C34" s="19" t="s">
        <v>7</v>
      </c>
      <c r="D34" s="21">
        <v>2.0007999999999999</v>
      </c>
      <c r="E34" s="19"/>
      <c r="F34" s="15"/>
    </row>
    <row r="35" spans="1:6">
      <c r="A35" s="15">
        <v>65351085</v>
      </c>
      <c r="B35" s="15" t="s">
        <v>879</v>
      </c>
      <c r="C35" s="19" t="s">
        <v>7</v>
      </c>
      <c r="D35" s="21">
        <v>17.006717999999999</v>
      </c>
      <c r="E35" s="19"/>
      <c r="F35" s="15"/>
    </row>
    <row r="36" spans="1:6">
      <c r="A36" s="27">
        <v>65351043</v>
      </c>
      <c r="B36" s="15" t="s">
        <v>880</v>
      </c>
      <c r="C36" s="19" t="s">
        <v>7</v>
      </c>
      <c r="D36" s="21">
        <v>5.998825000000001</v>
      </c>
      <c r="E36" s="19"/>
      <c r="F36" s="15"/>
    </row>
    <row r="37" spans="1:6">
      <c r="A37" s="15">
        <v>65901043</v>
      </c>
      <c r="B37" s="15" t="s">
        <v>881</v>
      </c>
      <c r="C37" s="19" t="s">
        <v>7</v>
      </c>
      <c r="D37" s="21">
        <v>1</v>
      </c>
      <c r="E37" s="19"/>
      <c r="F37" s="15"/>
    </row>
    <row r="38" spans="1:6">
      <c r="A38" s="15">
        <v>65361123</v>
      </c>
      <c r="B38" s="15" t="s">
        <v>882</v>
      </c>
      <c r="C38" s="19" t="s">
        <v>7</v>
      </c>
      <c r="D38" s="21">
        <v>1</v>
      </c>
      <c r="E38" s="19"/>
      <c r="F38" s="15"/>
    </row>
    <row r="39" spans="1:6">
      <c r="A39" s="20">
        <v>65321087</v>
      </c>
      <c r="B39" s="15" t="s">
        <v>883</v>
      </c>
      <c r="C39" s="19" t="s">
        <v>7</v>
      </c>
      <c r="D39" s="21">
        <v>15.006</v>
      </c>
      <c r="E39" s="19"/>
      <c r="F39" s="15"/>
    </row>
    <row r="40" spans="1:6">
      <c r="A40" s="27">
        <v>65271043</v>
      </c>
      <c r="B40" s="15" t="s">
        <v>884</v>
      </c>
      <c r="C40" s="19" t="s">
        <v>7</v>
      </c>
      <c r="D40" s="21">
        <v>19.0076</v>
      </c>
      <c r="E40" s="19"/>
      <c r="F40" s="15"/>
    </row>
    <row r="41" spans="1:6">
      <c r="A41" s="15">
        <v>65361125</v>
      </c>
      <c r="B41" s="15" t="s">
        <v>885</v>
      </c>
      <c r="C41" s="19" t="s">
        <v>7</v>
      </c>
      <c r="D41" s="21">
        <v>5</v>
      </c>
      <c r="E41" s="19"/>
      <c r="F41" s="15"/>
    </row>
    <row r="42" spans="1:6">
      <c r="A42" s="26">
        <v>65301043</v>
      </c>
      <c r="B42" s="15" t="s">
        <v>886</v>
      </c>
      <c r="C42" s="19" t="s">
        <v>7</v>
      </c>
      <c r="D42" s="21">
        <v>10.004</v>
      </c>
      <c r="E42" s="19"/>
      <c r="F42" s="15"/>
    </row>
    <row r="43" spans="1:6">
      <c r="A43" s="15">
        <v>65321047</v>
      </c>
      <c r="B43" s="15" t="s">
        <v>887</v>
      </c>
      <c r="C43" s="19" t="s">
        <v>7</v>
      </c>
      <c r="D43" s="21">
        <v>5</v>
      </c>
      <c r="E43" s="19"/>
      <c r="F43" s="15"/>
    </row>
    <row r="44" spans="1:6">
      <c r="A44" s="20">
        <v>65321045</v>
      </c>
      <c r="B44" s="15" t="s">
        <v>888</v>
      </c>
      <c r="C44" s="19" t="s">
        <v>7</v>
      </c>
      <c r="D44" s="21">
        <v>7.0027999999999988</v>
      </c>
      <c r="E44" s="19"/>
      <c r="F44" s="15"/>
    </row>
    <row r="45" spans="1:6">
      <c r="A45" s="15">
        <v>65321002</v>
      </c>
      <c r="B45" s="15" t="s">
        <v>889</v>
      </c>
      <c r="C45" s="19" t="s">
        <v>7</v>
      </c>
      <c r="D45" s="21">
        <v>36.014400000000002</v>
      </c>
      <c r="E45" s="19"/>
      <c r="F45" s="15"/>
    </row>
    <row r="46" spans="1:6">
      <c r="A46" s="27">
        <v>65461085</v>
      </c>
      <c r="B46" s="15" t="s">
        <v>890</v>
      </c>
      <c r="C46" s="19" t="s">
        <v>7</v>
      </c>
      <c r="D46" s="21">
        <v>28.011200000000002</v>
      </c>
      <c r="E46" s="19"/>
      <c r="F46" s="15"/>
    </row>
    <row r="47" spans="1:6">
      <c r="A47" s="15">
        <v>65351127</v>
      </c>
      <c r="B47" s="15" t="s">
        <v>891</v>
      </c>
      <c r="C47" s="19" t="s">
        <v>7</v>
      </c>
      <c r="D47" s="21">
        <v>5</v>
      </c>
      <c r="E47" s="19"/>
      <c r="F47" s="15"/>
    </row>
    <row r="48" spans="1:6">
      <c r="A48" s="20">
        <v>65301027</v>
      </c>
      <c r="B48" s="15" t="s">
        <v>892</v>
      </c>
      <c r="C48" s="19" t="s">
        <v>7</v>
      </c>
      <c r="D48" s="21">
        <v>23.009200000000003</v>
      </c>
      <c r="E48" s="19"/>
      <c r="F48" s="15"/>
    </row>
    <row r="49" spans="1:6">
      <c r="A49" s="15">
        <v>65301085</v>
      </c>
      <c r="B49" s="15" t="s">
        <v>893</v>
      </c>
      <c r="C49" s="19" t="s">
        <v>7</v>
      </c>
      <c r="D49" s="21">
        <v>29.011600000000001</v>
      </c>
      <c r="E49" s="19"/>
      <c r="F49" s="15"/>
    </row>
    <row r="50" spans="1:6">
      <c r="A50" s="27">
        <v>65321001</v>
      </c>
      <c r="B50" s="15" t="s">
        <v>894</v>
      </c>
      <c r="C50" s="19" t="s">
        <v>7</v>
      </c>
      <c r="D50" s="21">
        <v>23.009200000000003</v>
      </c>
      <c r="E50" s="19"/>
      <c r="F50" s="15"/>
    </row>
    <row r="51" spans="1:6">
      <c r="A51" s="15">
        <v>65241045</v>
      </c>
      <c r="B51" s="15" t="s">
        <v>895</v>
      </c>
      <c r="C51" s="19" t="s">
        <v>7</v>
      </c>
      <c r="D51" s="21">
        <v>1</v>
      </c>
      <c r="E51" s="19"/>
      <c r="F51" s="15"/>
    </row>
    <row r="52" spans="1:6">
      <c r="A52" s="15">
        <v>65211085</v>
      </c>
      <c r="B52" s="15" t="s">
        <v>896</v>
      </c>
      <c r="C52" s="19" t="s">
        <v>7</v>
      </c>
      <c r="D52" s="21">
        <v>1</v>
      </c>
      <c r="E52" s="19"/>
      <c r="F52" s="15"/>
    </row>
    <row r="53" spans="1:6">
      <c r="A53" s="15">
        <v>65271085</v>
      </c>
      <c r="B53" s="15" t="s">
        <v>897</v>
      </c>
      <c r="C53" s="19" t="s">
        <v>7</v>
      </c>
      <c r="D53" s="21">
        <v>1</v>
      </c>
      <c r="E53" s="19"/>
      <c r="F53" s="15"/>
    </row>
    <row r="54" spans="1:6">
      <c r="A54" s="15">
        <v>65231043</v>
      </c>
      <c r="B54" s="15" t="s">
        <v>898</v>
      </c>
      <c r="C54" s="19" t="s">
        <v>7</v>
      </c>
      <c r="D54" s="21">
        <v>5</v>
      </c>
      <c r="E54" s="19"/>
      <c r="F54" s="15"/>
    </row>
    <row r="55" spans="1:6">
      <c r="A55" s="46">
        <v>78887008</v>
      </c>
      <c r="B55" s="15" t="s">
        <v>877</v>
      </c>
      <c r="C55" s="47" t="s">
        <v>7</v>
      </c>
      <c r="D55" s="21">
        <v>2.0007999999999999</v>
      </c>
      <c r="E55" s="19"/>
      <c r="F55" s="15"/>
    </row>
    <row r="56" spans="1:6">
      <c r="A56" s="48">
        <v>56301001</v>
      </c>
      <c r="B56" s="15" t="s">
        <v>878</v>
      </c>
      <c r="C56" s="47" t="s">
        <v>7</v>
      </c>
      <c r="D56" s="21">
        <v>2.0007999999999999</v>
      </c>
      <c r="E56" s="19"/>
      <c r="F56" s="15"/>
    </row>
    <row r="57" spans="1:6">
      <c r="A57" s="46">
        <v>56630326</v>
      </c>
      <c r="B57" s="15" t="s">
        <v>1298</v>
      </c>
      <c r="C57" s="47" t="s">
        <v>7</v>
      </c>
      <c r="D57" s="21">
        <v>1</v>
      </c>
      <c r="E57" s="19"/>
      <c r="F57" s="15"/>
    </row>
    <row r="58" spans="1:6">
      <c r="A58" s="49">
        <v>74000001</v>
      </c>
      <c r="B58" s="15" t="s">
        <v>1023</v>
      </c>
      <c r="C58" s="47" t="s">
        <v>6</v>
      </c>
      <c r="D58" s="21">
        <v>3.0012000000000003</v>
      </c>
      <c r="E58" s="19"/>
      <c r="F58" s="15"/>
    </row>
    <row r="59" spans="1:6">
      <c r="A59" s="46">
        <v>11002534</v>
      </c>
      <c r="B59" s="15" t="s">
        <v>1299</v>
      </c>
      <c r="C59" s="47" t="s">
        <v>6</v>
      </c>
      <c r="D59" s="21">
        <v>3.0011999999999999</v>
      </c>
      <c r="E59" s="19"/>
      <c r="F59" s="15"/>
    </row>
    <row r="60" spans="1:6">
      <c r="A60" s="46">
        <v>70000015</v>
      </c>
      <c r="B60" s="15" t="s">
        <v>1031</v>
      </c>
      <c r="C60" s="47" t="s">
        <v>7</v>
      </c>
      <c r="D60" s="21">
        <v>1</v>
      </c>
      <c r="E60" s="19"/>
      <c r="F60" s="15"/>
    </row>
    <row r="61" spans="1:6">
      <c r="A61" s="46">
        <v>70000021</v>
      </c>
      <c r="B61" s="15" t="s">
        <v>1034</v>
      </c>
      <c r="C61" s="47" t="s">
        <v>7</v>
      </c>
      <c r="D61" s="18">
        <v>5</v>
      </c>
      <c r="E61" s="19"/>
      <c r="F61" s="15"/>
    </row>
    <row r="62" spans="1:6">
      <c r="A62" s="46">
        <v>70000022</v>
      </c>
      <c r="B62" s="15" t="s">
        <v>1035</v>
      </c>
      <c r="C62" s="47" t="s">
        <v>7</v>
      </c>
      <c r="D62" s="21">
        <v>1</v>
      </c>
      <c r="E62" s="19"/>
      <c r="F62" s="15"/>
    </row>
    <row r="63" spans="1:6">
      <c r="A63" s="46">
        <v>74000202</v>
      </c>
      <c r="B63" s="15" t="s">
        <v>1300</v>
      </c>
      <c r="C63" s="47" t="s">
        <v>7</v>
      </c>
      <c r="D63" s="21">
        <v>1</v>
      </c>
      <c r="E63" s="19"/>
      <c r="F63" s="15"/>
    </row>
    <row r="64" spans="1:6">
      <c r="A64" s="50">
        <v>74000200</v>
      </c>
      <c r="B64" s="15" t="s">
        <v>1066</v>
      </c>
      <c r="C64" s="47" t="s">
        <v>7</v>
      </c>
      <c r="D64" s="21">
        <v>2.0007999999999999</v>
      </c>
      <c r="E64" s="19"/>
      <c r="F64" s="15"/>
    </row>
    <row r="65" spans="1:6">
      <c r="A65" s="50">
        <v>74000203</v>
      </c>
      <c r="B65" s="15" t="s">
        <v>1067</v>
      </c>
      <c r="C65" s="47" t="s">
        <v>7</v>
      </c>
      <c r="D65" s="21">
        <v>2.0007999999999999</v>
      </c>
      <c r="E65" s="19"/>
      <c r="F65" s="15"/>
    </row>
    <row r="66" spans="1:6">
      <c r="A66" s="46">
        <v>56800010</v>
      </c>
      <c r="B66" s="15" t="s">
        <v>1070</v>
      </c>
      <c r="C66" s="47" t="s">
        <v>7</v>
      </c>
      <c r="D66" s="21">
        <v>1</v>
      </c>
      <c r="E66" s="19"/>
      <c r="F66" s="15"/>
    </row>
    <row r="67" spans="1:6">
      <c r="A67" s="15">
        <v>71405300</v>
      </c>
      <c r="B67" s="15" t="s">
        <v>1079</v>
      </c>
      <c r="C67" s="19" t="s">
        <v>7</v>
      </c>
      <c r="D67" s="21">
        <v>3.0011999999999999</v>
      </c>
      <c r="E67" s="19"/>
      <c r="F67" s="15"/>
    </row>
  </sheetData>
  <sheetProtection algorithmName="SHA-512" hashValue="g+rDyax6PO37fFB51vkzb+Azf3t8RupxQaI2y7YJUyszK8TgtawuaRuDnD7kAZPaSjdr80rnaNgvGq3O85zcmQ==" saltValue="XdrGAp1n6UXNixITqHvtNA==" spinCount="100000" sheet="1" objects="1" scenarios="1" selectLockedCells="1" selectUnlockedCells="1"/>
  <pageMargins left="0.7" right="0.7" top="0.75" bottom="0.75" header="0.3" footer="0.3"/>
  <pageSetup scale="83" orientation="portrait" r:id="rId1"/>
  <headerFooter>
    <oddHeader xml:space="preserve">&amp;C&amp;"-,מודגש"&amp;14ב1- הספקת ציוד בקרה- תת מאגר 2.1.7 </oddHeader>
    <oddFooter>&amp;L&amp;P/&amp;N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"/>
  <sheetViews>
    <sheetView rightToLeft="1" view="pageLayout" zoomScaleNormal="100" workbookViewId="0">
      <selection activeCell="D5" sqref="D5"/>
    </sheetView>
  </sheetViews>
  <sheetFormatPr defaultRowHeight="15"/>
  <cols>
    <col min="1" max="1" width="10.140625" bestFit="1" customWidth="1"/>
    <col min="2" max="2" width="33.7109375" bestFit="1" customWidth="1"/>
    <col min="3" max="3" width="7.7109375" bestFit="1" customWidth="1"/>
    <col min="4" max="4" width="17.42578125" bestFit="1" customWidth="1"/>
    <col min="5" max="6" width="10.7109375" bestFit="1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1236</v>
      </c>
    </row>
    <row r="2" spans="1:6">
      <c r="A2" s="3">
        <v>21010138</v>
      </c>
      <c r="B2" s="18" t="s">
        <v>140</v>
      </c>
      <c r="C2" s="2" t="s">
        <v>141</v>
      </c>
      <c r="D2" s="18">
        <v>6</v>
      </c>
      <c r="E2" s="2"/>
      <c r="F2" s="2"/>
    </row>
    <row r="3" spans="1:6">
      <c r="A3" s="3">
        <v>21010105</v>
      </c>
      <c r="B3" s="18" t="s">
        <v>1122</v>
      </c>
      <c r="C3" s="2" t="s">
        <v>141</v>
      </c>
      <c r="D3" s="18">
        <v>6</v>
      </c>
      <c r="E3" s="2"/>
      <c r="F3" s="2"/>
    </row>
    <row r="4" spans="1:6">
      <c r="A4" s="12">
        <v>21010112</v>
      </c>
      <c r="B4" s="18" t="s">
        <v>142</v>
      </c>
      <c r="C4" s="2" t="s">
        <v>141</v>
      </c>
      <c r="D4" s="5">
        <v>30</v>
      </c>
      <c r="E4" s="2"/>
      <c r="F4" s="2"/>
    </row>
    <row r="5" spans="1:6">
      <c r="A5" s="4">
        <v>21010115</v>
      </c>
      <c r="B5" s="18" t="s">
        <v>143</v>
      </c>
      <c r="C5" s="2" t="s">
        <v>141</v>
      </c>
      <c r="D5" s="5">
        <v>60</v>
      </c>
      <c r="E5" s="2"/>
      <c r="F5" s="2"/>
    </row>
    <row r="6" spans="1:6">
      <c r="A6" s="4">
        <v>21010120</v>
      </c>
      <c r="B6" s="18" t="s">
        <v>144</v>
      </c>
      <c r="C6" s="2" t="s">
        <v>141</v>
      </c>
      <c r="D6" s="5">
        <v>18</v>
      </c>
      <c r="E6" s="2"/>
      <c r="F6" s="2"/>
    </row>
    <row r="7" spans="1:6">
      <c r="A7" s="7">
        <v>21010125</v>
      </c>
      <c r="B7" s="18" t="s">
        <v>145</v>
      </c>
      <c r="C7" s="2" t="s">
        <v>141</v>
      </c>
      <c r="D7" s="5">
        <v>30</v>
      </c>
      <c r="E7" s="2"/>
      <c r="F7" s="2"/>
    </row>
    <row r="8" spans="1:6">
      <c r="A8" s="3">
        <v>21010126</v>
      </c>
      <c r="B8" s="18" t="s">
        <v>146</v>
      </c>
      <c r="C8" s="2" t="s">
        <v>141</v>
      </c>
      <c r="D8" s="5">
        <v>6</v>
      </c>
      <c r="E8" s="2"/>
      <c r="F8" s="2"/>
    </row>
    <row r="9" spans="1:6">
      <c r="A9" s="3">
        <v>21012030</v>
      </c>
      <c r="B9" s="18" t="s">
        <v>147</v>
      </c>
      <c r="C9" s="2" t="s">
        <v>141</v>
      </c>
      <c r="D9" s="5">
        <v>6</v>
      </c>
      <c r="E9" s="2"/>
      <c r="F9" s="2"/>
    </row>
    <row r="10" spans="1:6">
      <c r="A10" s="3">
        <v>21161316</v>
      </c>
      <c r="B10" s="18" t="s">
        <v>148</v>
      </c>
      <c r="C10" s="2" t="s">
        <v>141</v>
      </c>
      <c r="D10" s="5">
        <v>6</v>
      </c>
      <c r="E10" s="2"/>
      <c r="F10" s="2"/>
    </row>
    <row r="11" spans="1:6">
      <c r="A11" s="3">
        <v>21161317</v>
      </c>
      <c r="B11" s="18" t="s">
        <v>149</v>
      </c>
      <c r="C11" s="2" t="s">
        <v>141</v>
      </c>
      <c r="D11" s="5">
        <v>6</v>
      </c>
      <c r="E11" s="2"/>
      <c r="F11" s="2"/>
    </row>
    <row r="12" spans="1:6">
      <c r="A12" s="3">
        <v>21161318</v>
      </c>
      <c r="B12" s="18" t="s">
        <v>150</v>
      </c>
      <c r="C12" s="2" t="s">
        <v>141</v>
      </c>
      <c r="D12" s="5">
        <v>6</v>
      </c>
      <c r="E12" s="2"/>
      <c r="F12" s="2"/>
    </row>
    <row r="13" spans="1:6">
      <c r="A13" s="3">
        <v>21190199</v>
      </c>
      <c r="B13" s="18" t="s">
        <v>151</v>
      </c>
      <c r="C13" s="2" t="s">
        <v>141</v>
      </c>
      <c r="D13" s="5">
        <v>3</v>
      </c>
      <c r="E13" s="2"/>
      <c r="F13" s="2"/>
    </row>
    <row r="14" spans="1:6">
      <c r="A14" s="3">
        <v>21190195</v>
      </c>
      <c r="B14" s="18" t="s">
        <v>152</v>
      </c>
      <c r="C14" s="2" t="s">
        <v>141</v>
      </c>
      <c r="D14" s="5">
        <v>3</v>
      </c>
      <c r="E14" s="2"/>
      <c r="F14" s="2"/>
    </row>
    <row r="15" spans="1:6">
      <c r="A15" s="3">
        <v>21192098</v>
      </c>
      <c r="B15" s="18" t="s">
        <v>153</v>
      </c>
      <c r="C15" s="2" t="s">
        <v>141</v>
      </c>
      <c r="D15" s="5">
        <v>3</v>
      </c>
      <c r="E15" s="2"/>
      <c r="F15" s="2"/>
    </row>
    <row r="16" spans="1:6">
      <c r="A16" s="3">
        <v>21190190</v>
      </c>
      <c r="B16" s="18" t="s">
        <v>154</v>
      </c>
      <c r="C16" s="2" t="s">
        <v>141</v>
      </c>
      <c r="D16" s="5">
        <v>3</v>
      </c>
      <c r="E16" s="2"/>
      <c r="F16" s="2"/>
    </row>
    <row r="17" spans="1:6">
      <c r="A17" s="3">
        <v>21190114</v>
      </c>
      <c r="B17" s="18" t="s">
        <v>155</v>
      </c>
      <c r="C17" s="2" t="s">
        <v>141</v>
      </c>
      <c r="D17" s="5">
        <v>3</v>
      </c>
      <c r="E17" s="2"/>
      <c r="F17" s="2"/>
    </row>
    <row r="18" spans="1:6">
      <c r="A18" s="3">
        <v>21192010</v>
      </c>
      <c r="B18" s="18" t="s">
        <v>156</v>
      </c>
      <c r="C18" s="2" t="s">
        <v>141</v>
      </c>
      <c r="D18" s="5">
        <v>3</v>
      </c>
      <c r="E18" s="2"/>
      <c r="F18" s="2"/>
    </row>
    <row r="19" spans="1:6">
      <c r="A19" s="3">
        <v>21192011</v>
      </c>
      <c r="B19" s="18" t="s">
        <v>157</v>
      </c>
      <c r="C19" s="2" t="s">
        <v>141</v>
      </c>
      <c r="D19" s="5">
        <v>3</v>
      </c>
      <c r="E19" s="2"/>
      <c r="F19" s="2"/>
    </row>
    <row r="20" spans="1:6">
      <c r="A20" s="3">
        <v>21190131</v>
      </c>
      <c r="B20" s="18" t="s">
        <v>158</v>
      </c>
      <c r="C20" s="2" t="s">
        <v>141</v>
      </c>
      <c r="D20" s="5">
        <v>3</v>
      </c>
      <c r="E20" s="2"/>
      <c r="F20" s="2"/>
    </row>
    <row r="21" spans="1:6">
      <c r="A21" s="3">
        <v>21190126</v>
      </c>
      <c r="B21" s="18" t="s">
        <v>159</v>
      </c>
      <c r="C21" s="2" t="s">
        <v>141</v>
      </c>
      <c r="D21" s="5">
        <v>6</v>
      </c>
      <c r="E21" s="2"/>
      <c r="F21" s="2"/>
    </row>
    <row r="22" spans="1:6">
      <c r="A22" s="3">
        <v>21190141</v>
      </c>
      <c r="B22" s="18" t="s">
        <v>160</v>
      </c>
      <c r="C22" s="2" t="s">
        <v>141</v>
      </c>
      <c r="D22" s="5">
        <v>6</v>
      </c>
      <c r="E22" s="2"/>
      <c r="F22" s="2"/>
    </row>
    <row r="23" spans="1:6">
      <c r="A23" s="3">
        <v>21190133</v>
      </c>
      <c r="B23" s="18" t="s">
        <v>161</v>
      </c>
      <c r="C23" s="2" t="s">
        <v>141</v>
      </c>
      <c r="D23" s="5">
        <v>6</v>
      </c>
      <c r="E23" s="2"/>
      <c r="F23" s="2"/>
    </row>
    <row r="24" spans="1:6">
      <c r="A24" s="3">
        <v>21190135</v>
      </c>
      <c r="B24" s="18" t="s">
        <v>162</v>
      </c>
      <c r="C24" s="2" t="s">
        <v>141</v>
      </c>
      <c r="D24" s="5">
        <v>6</v>
      </c>
      <c r="E24" s="2"/>
      <c r="F24" s="2"/>
    </row>
    <row r="25" spans="1:6">
      <c r="A25" s="3">
        <v>21190143</v>
      </c>
      <c r="B25" s="18" t="s">
        <v>163</v>
      </c>
      <c r="C25" s="2" t="s">
        <v>141</v>
      </c>
      <c r="D25" s="5">
        <v>6</v>
      </c>
      <c r="E25" s="2"/>
      <c r="F25" s="2"/>
    </row>
    <row r="26" spans="1:6">
      <c r="A26" s="3">
        <v>21190125</v>
      </c>
      <c r="B26" s="18" t="s">
        <v>164</v>
      </c>
      <c r="C26" s="2" t="s">
        <v>141</v>
      </c>
      <c r="D26" s="5">
        <v>3</v>
      </c>
      <c r="E26" s="2"/>
      <c r="F26" s="2"/>
    </row>
    <row r="27" spans="1:6">
      <c r="A27" s="3">
        <v>21190146</v>
      </c>
      <c r="B27" s="18" t="s">
        <v>165</v>
      </c>
      <c r="C27" s="2" t="s">
        <v>141</v>
      </c>
      <c r="D27" s="5">
        <v>3</v>
      </c>
      <c r="E27" s="2"/>
      <c r="F27" s="2"/>
    </row>
    <row r="28" spans="1:6">
      <c r="A28" s="3">
        <v>21190161</v>
      </c>
      <c r="B28" s="18" t="s">
        <v>166</v>
      </c>
      <c r="C28" s="2" t="s">
        <v>141</v>
      </c>
      <c r="D28" s="5">
        <v>3</v>
      </c>
      <c r="E28" s="2"/>
      <c r="F28" s="2"/>
    </row>
    <row r="29" spans="1:6">
      <c r="A29" s="3">
        <v>21190155</v>
      </c>
      <c r="B29" s="18" t="s">
        <v>167</v>
      </c>
      <c r="C29" s="2" t="s">
        <v>141</v>
      </c>
      <c r="D29" s="5">
        <v>3</v>
      </c>
      <c r="E29" s="2"/>
      <c r="F29" s="2"/>
    </row>
    <row r="30" spans="1:6">
      <c r="A30" s="3">
        <v>21190156</v>
      </c>
      <c r="B30" s="18" t="s">
        <v>168</v>
      </c>
      <c r="C30" s="2" t="s">
        <v>141</v>
      </c>
      <c r="D30" s="5">
        <v>3</v>
      </c>
      <c r="E30" s="2"/>
      <c r="F30" s="2"/>
    </row>
    <row r="31" spans="1:6">
      <c r="A31" s="3">
        <v>21190136</v>
      </c>
      <c r="B31" s="18" t="s">
        <v>169</v>
      </c>
      <c r="C31" s="2" t="s">
        <v>141</v>
      </c>
      <c r="D31" s="5">
        <v>3</v>
      </c>
      <c r="E31" s="2"/>
      <c r="F31" s="2"/>
    </row>
    <row r="32" spans="1:6">
      <c r="A32" s="3">
        <v>21190185</v>
      </c>
      <c r="B32" s="18" t="s">
        <v>170</v>
      </c>
      <c r="C32" s="2" t="s">
        <v>141</v>
      </c>
      <c r="D32" s="5">
        <v>3</v>
      </c>
      <c r="E32" s="2"/>
      <c r="F32" s="2"/>
    </row>
    <row r="33" spans="1:6">
      <c r="A33" s="3">
        <v>21190134</v>
      </c>
      <c r="B33" s="18" t="s">
        <v>171</v>
      </c>
      <c r="C33" s="2" t="s">
        <v>141</v>
      </c>
      <c r="D33" s="5">
        <v>6</v>
      </c>
      <c r="E33" s="2"/>
      <c r="F33" s="2"/>
    </row>
    <row r="34" spans="1:6">
      <c r="A34" s="3">
        <v>21190144</v>
      </c>
      <c r="B34" s="18" t="s">
        <v>172</v>
      </c>
      <c r="C34" s="2" t="s">
        <v>141</v>
      </c>
      <c r="D34" s="5">
        <v>6</v>
      </c>
      <c r="E34" s="2"/>
      <c r="F34" s="2"/>
    </row>
    <row r="35" spans="1:6">
      <c r="A35" s="12">
        <v>62000053</v>
      </c>
      <c r="B35" s="18" t="s">
        <v>173</v>
      </c>
      <c r="C35" s="2" t="s">
        <v>141</v>
      </c>
      <c r="D35" s="5">
        <v>18</v>
      </c>
      <c r="E35" s="2"/>
      <c r="F35" s="2"/>
    </row>
    <row r="36" spans="1:6">
      <c r="A36" s="4">
        <v>62000054</v>
      </c>
      <c r="B36" s="18" t="s">
        <v>174</v>
      </c>
      <c r="C36" s="2" t="s">
        <v>141</v>
      </c>
      <c r="D36" s="5">
        <v>30</v>
      </c>
      <c r="E36" s="2"/>
      <c r="F36" s="2"/>
    </row>
    <row r="37" spans="1:6">
      <c r="A37" s="7">
        <v>62000055</v>
      </c>
      <c r="B37" s="18" t="s">
        <v>175</v>
      </c>
      <c r="C37" s="2" t="s">
        <v>141</v>
      </c>
      <c r="D37" s="5">
        <v>30</v>
      </c>
      <c r="E37" s="2"/>
      <c r="F37" s="2"/>
    </row>
    <row r="38" spans="1:6">
      <c r="A38" s="3">
        <v>62000057</v>
      </c>
      <c r="B38" s="18" t="s">
        <v>176</v>
      </c>
      <c r="C38" s="2" t="s">
        <v>141</v>
      </c>
      <c r="D38" s="5">
        <v>12</v>
      </c>
      <c r="E38" s="2"/>
      <c r="F38" s="2"/>
    </row>
    <row r="39" spans="1:6">
      <c r="A39" s="3">
        <v>62000058</v>
      </c>
      <c r="B39" s="18" t="s">
        <v>177</v>
      </c>
      <c r="C39" s="2" t="s">
        <v>141</v>
      </c>
      <c r="D39" s="5">
        <v>12</v>
      </c>
      <c r="E39" s="2"/>
      <c r="F39" s="2"/>
    </row>
    <row r="40" spans="1:6">
      <c r="A40" s="3">
        <v>62000051</v>
      </c>
      <c r="B40" s="18" t="s">
        <v>178</v>
      </c>
      <c r="C40" s="2" t="s">
        <v>141</v>
      </c>
      <c r="D40" s="5">
        <v>30</v>
      </c>
      <c r="E40" s="2"/>
      <c r="F40" s="2"/>
    </row>
    <row r="41" spans="1:6">
      <c r="A41" s="3">
        <v>62000052</v>
      </c>
      <c r="B41" s="18" t="s">
        <v>179</v>
      </c>
      <c r="C41" s="2" t="s">
        <v>141</v>
      </c>
      <c r="D41" s="5">
        <v>30</v>
      </c>
      <c r="E41" s="2"/>
      <c r="F41" s="2"/>
    </row>
    <row r="42" spans="1:6">
      <c r="A42" s="3">
        <v>62000056</v>
      </c>
      <c r="B42" s="18" t="s">
        <v>180</v>
      </c>
      <c r="C42" s="2" t="s">
        <v>141</v>
      </c>
      <c r="D42" s="5">
        <v>30</v>
      </c>
      <c r="E42" s="2"/>
      <c r="F42" s="2"/>
    </row>
    <row r="43" spans="1:6">
      <c r="A43" s="3">
        <v>62000067</v>
      </c>
      <c r="B43" s="18" t="s">
        <v>181</v>
      </c>
      <c r="C43" s="2" t="s">
        <v>1142</v>
      </c>
      <c r="D43" s="5">
        <v>3</v>
      </c>
      <c r="E43" s="2"/>
      <c r="F43" s="2"/>
    </row>
    <row r="44" spans="1:6">
      <c r="A44" s="13">
        <v>21000001</v>
      </c>
      <c r="B44" s="18" t="s">
        <v>182</v>
      </c>
      <c r="C44" s="2" t="s">
        <v>6</v>
      </c>
      <c r="D44" s="5">
        <v>2</v>
      </c>
      <c r="E44" s="2"/>
      <c r="F44" s="2"/>
    </row>
    <row r="45" spans="1:6">
      <c r="A45" s="3">
        <v>21000002</v>
      </c>
      <c r="B45" s="18" t="s">
        <v>183</v>
      </c>
      <c r="C45" s="2" t="s">
        <v>6</v>
      </c>
      <c r="D45" s="5">
        <v>1</v>
      </c>
      <c r="E45" s="2"/>
      <c r="F45" s="2"/>
    </row>
    <row r="46" spans="1:6">
      <c r="A46" s="3">
        <v>21000003</v>
      </c>
      <c r="B46" s="18" t="s">
        <v>184</v>
      </c>
      <c r="C46" s="2" t="s">
        <v>6</v>
      </c>
      <c r="D46" s="5">
        <v>1</v>
      </c>
      <c r="E46" s="2"/>
      <c r="F46" s="2"/>
    </row>
    <row r="47" spans="1:6">
      <c r="A47" s="12">
        <v>21220120</v>
      </c>
      <c r="B47" s="18" t="s">
        <v>185</v>
      </c>
      <c r="C47" s="2" t="s">
        <v>141</v>
      </c>
      <c r="D47" s="5">
        <v>30</v>
      </c>
      <c r="E47" s="2"/>
      <c r="F47" s="2"/>
    </row>
    <row r="48" spans="1:6">
      <c r="A48" s="7">
        <v>21220130</v>
      </c>
      <c r="B48" s="18" t="s">
        <v>186</v>
      </c>
      <c r="C48" s="2" t="s">
        <v>141</v>
      </c>
      <c r="D48" s="5">
        <v>30</v>
      </c>
      <c r="E48" s="2"/>
      <c r="F48" s="2"/>
    </row>
    <row r="49" spans="1:6">
      <c r="A49" s="3">
        <v>21220140</v>
      </c>
      <c r="B49" s="18" t="s">
        <v>187</v>
      </c>
      <c r="C49" s="2" t="s">
        <v>141</v>
      </c>
      <c r="D49" s="5">
        <v>6</v>
      </c>
      <c r="E49" s="2"/>
      <c r="F49" s="2"/>
    </row>
    <row r="50" spans="1:6">
      <c r="A50" s="3">
        <v>21220150</v>
      </c>
      <c r="B50" s="18" t="s">
        <v>188</v>
      </c>
      <c r="C50" s="2" t="s">
        <v>141</v>
      </c>
      <c r="D50" s="5">
        <v>6</v>
      </c>
      <c r="E50" s="2"/>
      <c r="F50" s="2"/>
    </row>
    <row r="51" spans="1:6">
      <c r="A51" s="3">
        <v>21220199</v>
      </c>
      <c r="B51" s="18" t="s">
        <v>189</v>
      </c>
      <c r="C51" s="2" t="s">
        <v>141</v>
      </c>
      <c r="D51" s="5">
        <v>6</v>
      </c>
      <c r="E51" s="2"/>
      <c r="F51" s="2"/>
    </row>
    <row r="52" spans="1:6">
      <c r="A52" s="3">
        <v>21257863</v>
      </c>
      <c r="B52" s="18" t="s">
        <v>190</v>
      </c>
      <c r="C52" s="2" t="s">
        <v>141</v>
      </c>
      <c r="D52" s="5">
        <v>6</v>
      </c>
      <c r="E52" s="2"/>
      <c r="F52" s="2"/>
    </row>
    <row r="53" spans="1:6">
      <c r="A53" s="3">
        <v>62000059</v>
      </c>
      <c r="B53" s="18" t="s">
        <v>191</v>
      </c>
      <c r="C53" s="2" t="s">
        <v>141</v>
      </c>
      <c r="D53" s="5">
        <v>6</v>
      </c>
      <c r="E53" s="2"/>
      <c r="F53" s="2"/>
    </row>
    <row r="54" spans="1:6">
      <c r="A54" s="13">
        <v>21257895</v>
      </c>
      <c r="B54" s="18" t="s">
        <v>192</v>
      </c>
      <c r="C54" s="2" t="s">
        <v>141</v>
      </c>
      <c r="D54" s="5">
        <v>12</v>
      </c>
      <c r="E54" s="2"/>
      <c r="F54" s="2"/>
    </row>
    <row r="55" spans="1:6">
      <c r="A55" s="3">
        <v>21040110</v>
      </c>
      <c r="B55" s="18" t="s">
        <v>193</v>
      </c>
      <c r="C55" s="2" t="s">
        <v>141</v>
      </c>
      <c r="D55" s="5">
        <v>12</v>
      </c>
      <c r="E55" s="2"/>
      <c r="F55" s="2"/>
    </row>
    <row r="56" spans="1:6">
      <c r="A56" s="3">
        <v>21040112</v>
      </c>
      <c r="B56" s="18" t="s">
        <v>194</v>
      </c>
      <c r="C56" s="2" t="s">
        <v>141</v>
      </c>
      <c r="D56" s="5">
        <v>6</v>
      </c>
      <c r="E56" s="2"/>
      <c r="F56" s="2"/>
    </row>
    <row r="57" spans="1:6">
      <c r="A57" s="3">
        <v>21040116</v>
      </c>
      <c r="B57" s="18" t="s">
        <v>195</v>
      </c>
      <c r="C57" s="2" t="s">
        <v>141</v>
      </c>
      <c r="D57" s="5">
        <v>6</v>
      </c>
      <c r="E57" s="2"/>
      <c r="F57" s="2"/>
    </row>
    <row r="58" spans="1:6">
      <c r="A58" s="13">
        <v>21040106</v>
      </c>
      <c r="B58" s="18" t="s">
        <v>196</v>
      </c>
      <c r="C58" s="2" t="s">
        <v>141</v>
      </c>
      <c r="D58" s="5">
        <v>18</v>
      </c>
      <c r="E58" s="2"/>
      <c r="F58" s="2"/>
    </row>
    <row r="59" spans="1:6">
      <c r="A59" s="3">
        <v>21040108</v>
      </c>
      <c r="B59" s="18" t="s">
        <v>197</v>
      </c>
      <c r="C59" s="2" t="s">
        <v>141</v>
      </c>
      <c r="D59" s="35">
        <v>12</v>
      </c>
      <c r="E59" s="2"/>
      <c r="F59" s="2"/>
    </row>
    <row r="60" spans="1:6">
      <c r="A60" s="13">
        <v>61500520</v>
      </c>
      <c r="B60" s="18" t="s">
        <v>198</v>
      </c>
      <c r="C60" s="2" t="s">
        <v>141</v>
      </c>
      <c r="D60" s="5">
        <v>29.991174999999998</v>
      </c>
      <c r="E60" s="2"/>
      <c r="F60" s="2"/>
    </row>
    <row r="61" spans="1:6">
      <c r="A61" s="3">
        <v>61500530</v>
      </c>
      <c r="B61" s="18" t="s">
        <v>199</v>
      </c>
      <c r="C61" s="2" t="s">
        <v>141</v>
      </c>
      <c r="D61" s="5">
        <v>30</v>
      </c>
      <c r="E61" s="2"/>
      <c r="F61" s="2"/>
    </row>
    <row r="62" spans="1:6">
      <c r="A62" s="3">
        <v>61500508</v>
      </c>
      <c r="B62" s="18" t="s">
        <v>200</v>
      </c>
      <c r="C62" s="2" t="s">
        <v>141</v>
      </c>
      <c r="D62" s="5">
        <v>30</v>
      </c>
      <c r="E62" s="2"/>
      <c r="F62" s="2"/>
    </row>
    <row r="63" spans="1:6">
      <c r="A63" s="3">
        <v>61500525</v>
      </c>
      <c r="B63" s="18" t="s">
        <v>201</v>
      </c>
      <c r="C63" s="2" t="s">
        <v>141</v>
      </c>
      <c r="D63" s="5">
        <v>30</v>
      </c>
      <c r="E63" s="2"/>
      <c r="F63" s="2"/>
    </row>
    <row r="64" spans="1:6">
      <c r="A64" s="13">
        <v>61500535</v>
      </c>
      <c r="B64" s="18" t="s">
        <v>202</v>
      </c>
      <c r="C64" s="2" t="s">
        <v>141</v>
      </c>
      <c r="D64" s="5">
        <v>12</v>
      </c>
      <c r="E64" s="2"/>
      <c r="F64" s="2"/>
    </row>
    <row r="65" spans="1:6">
      <c r="A65" s="3">
        <v>61500515</v>
      </c>
      <c r="B65" s="18" t="s">
        <v>203</v>
      </c>
      <c r="C65" s="2" t="s">
        <v>141</v>
      </c>
      <c r="D65" s="5">
        <v>12</v>
      </c>
      <c r="E65" s="2"/>
      <c r="F65" s="2"/>
    </row>
  </sheetData>
  <sheetProtection algorithmName="SHA-512" hashValue="p+6sUYNwRjTxUs4y/Dq5fsd019AfQbsu515bFnRjObrg1TuXidPEjm2UH5UVP79xEttCT7Xue9XDGc8YMUkzBA==" saltValue="NZROsi+2YvNAsze+OOpHVQ==" spinCount="100000" sheet="1" objects="1" scenarios="1" selectLockedCells="1" selectUnlockedCells="1"/>
  <pageMargins left="0.7" right="0.7" top="0.75" bottom="0.75" header="0.3" footer="0.3"/>
  <pageSetup paperSize="9" scale="89" orientation="portrait" r:id="rId1"/>
  <headerFooter>
    <oddHeader xml:space="preserve">&amp;C&amp;14ב1- הספקת ציוד מתכת- תת מאגר 2.1.8 </oddHeader>
    <oddFooter>&amp;L&amp;P/&amp;N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70"/>
  <sheetViews>
    <sheetView rightToLeft="1" view="pageLayout" zoomScaleNormal="100" zoomScaleSheetLayoutView="115" workbookViewId="0">
      <selection activeCell="D5" sqref="D5"/>
    </sheetView>
  </sheetViews>
  <sheetFormatPr defaultRowHeight="15"/>
  <cols>
    <col min="1" max="1" width="10.140625" bestFit="1" customWidth="1"/>
    <col min="2" max="2" width="27.28515625" bestFit="1" customWidth="1"/>
    <col min="3" max="3" width="7.7109375" bestFit="1" customWidth="1"/>
    <col min="4" max="4" width="17.42578125" bestFit="1" customWidth="1"/>
    <col min="5" max="6" width="10.7109375" bestFit="1" customWidth="1"/>
  </cols>
  <sheetData>
    <row r="1" spans="1:6" ht="30">
      <c r="A1" s="58" t="s">
        <v>0</v>
      </c>
      <c r="B1" s="58" t="s">
        <v>1</v>
      </c>
      <c r="C1" s="58" t="s">
        <v>4</v>
      </c>
      <c r="D1" s="58" t="s">
        <v>5</v>
      </c>
      <c r="E1" s="58" t="s">
        <v>1140</v>
      </c>
      <c r="F1" s="58" t="s">
        <v>1237</v>
      </c>
    </row>
    <row r="2" spans="1:6">
      <c r="A2" s="11">
        <v>62383570</v>
      </c>
      <c r="B2" s="18" t="s">
        <v>607</v>
      </c>
      <c r="C2" s="2" t="s">
        <v>7</v>
      </c>
      <c r="D2" s="5">
        <v>2.0007999999999999</v>
      </c>
      <c r="E2" s="2"/>
      <c r="F2" s="2"/>
    </row>
    <row r="3" spans="1:6">
      <c r="A3" s="2">
        <v>62383516</v>
      </c>
      <c r="B3" s="18" t="s">
        <v>608</v>
      </c>
      <c r="C3" s="2" t="s">
        <v>7</v>
      </c>
      <c r="D3" s="5">
        <v>2.0007999999999999</v>
      </c>
      <c r="E3" s="2"/>
      <c r="F3" s="2"/>
    </row>
    <row r="4" spans="1:6">
      <c r="A4" s="2">
        <v>62383507</v>
      </c>
      <c r="B4" s="18" t="s">
        <v>609</v>
      </c>
      <c r="C4" s="2" t="s">
        <v>7</v>
      </c>
      <c r="D4" s="5">
        <v>7.0028000000000006</v>
      </c>
      <c r="E4" s="2"/>
      <c r="F4" s="2"/>
    </row>
    <row r="5" spans="1:6">
      <c r="A5" s="2">
        <v>62383525</v>
      </c>
      <c r="B5" s="18" t="s">
        <v>610</v>
      </c>
      <c r="C5" s="2" t="s">
        <v>7</v>
      </c>
      <c r="D5" s="5">
        <v>6.0024000000000006</v>
      </c>
      <c r="E5" s="2"/>
      <c r="F5" s="2"/>
    </row>
    <row r="6" spans="1:6">
      <c r="A6" s="2">
        <v>62383528</v>
      </c>
      <c r="B6" s="18" t="s">
        <v>611</v>
      </c>
      <c r="C6" s="2" t="s">
        <v>7</v>
      </c>
      <c r="D6" s="5">
        <v>3.9985499999999994</v>
      </c>
      <c r="E6" s="2"/>
      <c r="F6" s="2"/>
    </row>
    <row r="7" spans="1:6">
      <c r="A7" s="6">
        <v>62383550</v>
      </c>
      <c r="B7" s="18" t="s">
        <v>612</v>
      </c>
      <c r="C7" s="2" t="s">
        <v>7</v>
      </c>
      <c r="D7" s="5">
        <v>5.0016720000000001</v>
      </c>
      <c r="E7" s="2"/>
      <c r="F7" s="2"/>
    </row>
    <row r="8" spans="1:6">
      <c r="A8" s="11">
        <v>62383553</v>
      </c>
      <c r="B8" s="18" t="s">
        <v>613</v>
      </c>
      <c r="C8" s="2" t="s">
        <v>7</v>
      </c>
      <c r="D8" s="5">
        <v>4.0015999999999998</v>
      </c>
      <c r="E8" s="2"/>
      <c r="F8" s="2"/>
    </row>
    <row r="9" spans="1:6">
      <c r="A9" s="2">
        <v>62383540</v>
      </c>
      <c r="B9" s="18" t="s">
        <v>614</v>
      </c>
      <c r="C9" s="2" t="s">
        <v>7</v>
      </c>
      <c r="D9" s="5">
        <v>3.0011999999999999</v>
      </c>
      <c r="E9" s="2"/>
      <c r="F9" s="2"/>
    </row>
    <row r="10" spans="1:6">
      <c r="A10" s="2">
        <v>62383559</v>
      </c>
      <c r="B10" s="18" t="s">
        <v>615</v>
      </c>
      <c r="C10" s="2" t="s">
        <v>7</v>
      </c>
      <c r="D10" s="5">
        <v>5.0019179999999999</v>
      </c>
      <c r="E10" s="2"/>
      <c r="F10" s="2"/>
    </row>
    <row r="11" spans="1:6">
      <c r="A11" s="2">
        <v>62223520</v>
      </c>
      <c r="B11" s="18" t="s">
        <v>616</v>
      </c>
      <c r="C11" s="2" t="s">
        <v>7</v>
      </c>
      <c r="D11" s="5">
        <v>30.012163999999999</v>
      </c>
      <c r="E11" s="2"/>
      <c r="F11" s="2"/>
    </row>
    <row r="12" spans="1:6">
      <c r="A12" s="6">
        <v>62223545</v>
      </c>
      <c r="B12" s="18" t="s">
        <v>617</v>
      </c>
      <c r="C12" s="2" t="s">
        <v>7</v>
      </c>
      <c r="D12" s="5">
        <v>4.0015999999999998</v>
      </c>
      <c r="E12" s="2"/>
      <c r="F12" s="2"/>
    </row>
    <row r="13" spans="1:6">
      <c r="A13" s="3">
        <v>62223508</v>
      </c>
      <c r="B13" s="18" t="s">
        <v>618</v>
      </c>
      <c r="C13" s="2" t="s">
        <v>7</v>
      </c>
      <c r="D13" s="5">
        <v>1</v>
      </c>
      <c r="E13" s="2"/>
      <c r="F13" s="2"/>
    </row>
    <row r="14" spans="1:6">
      <c r="A14" s="11">
        <v>62223540</v>
      </c>
      <c r="B14" s="18" t="s">
        <v>619</v>
      </c>
      <c r="C14" s="2" t="s">
        <v>7</v>
      </c>
      <c r="D14" s="5">
        <v>3.0011999999999999</v>
      </c>
      <c r="E14" s="2"/>
      <c r="F14" s="2"/>
    </row>
    <row r="15" spans="1:6">
      <c r="A15" s="2">
        <v>62223530</v>
      </c>
      <c r="B15" s="18" t="s">
        <v>620</v>
      </c>
      <c r="C15" s="2" t="s">
        <v>7</v>
      </c>
      <c r="D15" s="5">
        <v>17.006800000000002</v>
      </c>
      <c r="E15" s="2"/>
      <c r="F15" s="2"/>
    </row>
    <row r="16" spans="1:6">
      <c r="A16" s="6">
        <v>62223535</v>
      </c>
      <c r="B16" s="18" t="s">
        <v>621</v>
      </c>
      <c r="C16" s="2" t="s">
        <v>7</v>
      </c>
      <c r="D16" s="5">
        <v>13.00479</v>
      </c>
      <c r="E16" s="2"/>
      <c r="F16" s="2"/>
    </row>
    <row r="17" spans="1:6">
      <c r="A17" s="3">
        <v>62000084</v>
      </c>
      <c r="B17" s="18" t="s">
        <v>622</v>
      </c>
      <c r="C17" s="2" t="s">
        <v>6</v>
      </c>
      <c r="D17" s="5">
        <v>1</v>
      </c>
      <c r="E17" s="2"/>
      <c r="F17" s="2"/>
    </row>
    <row r="18" spans="1:6">
      <c r="A18" s="11">
        <v>62033508</v>
      </c>
      <c r="B18" s="18" t="s">
        <v>623</v>
      </c>
      <c r="C18" s="2" t="s">
        <v>7</v>
      </c>
      <c r="D18" s="5">
        <v>19.0076</v>
      </c>
      <c r="E18" s="2"/>
      <c r="F18" s="2"/>
    </row>
    <row r="19" spans="1:6">
      <c r="A19" s="2">
        <v>62033530</v>
      </c>
      <c r="B19" s="18" t="s">
        <v>624</v>
      </c>
      <c r="C19" s="2" t="s">
        <v>7</v>
      </c>
      <c r="D19" s="5">
        <v>17.007210000000001</v>
      </c>
      <c r="E19" s="2"/>
      <c r="F19" s="2"/>
    </row>
    <row r="20" spans="1:6">
      <c r="A20" s="2">
        <v>62033520</v>
      </c>
      <c r="B20" s="18" t="s">
        <v>625</v>
      </c>
      <c r="C20" s="2" t="s">
        <v>7</v>
      </c>
      <c r="D20" s="5">
        <v>24.004585000000002</v>
      </c>
      <c r="E20" s="2"/>
      <c r="F20" s="2"/>
    </row>
    <row r="21" spans="1:6">
      <c r="A21" s="2">
        <v>62033535</v>
      </c>
      <c r="B21" s="18" t="s">
        <v>626</v>
      </c>
      <c r="C21" s="2" t="s">
        <v>7</v>
      </c>
      <c r="D21" s="5">
        <v>6.0021539999999991</v>
      </c>
      <c r="E21" s="2"/>
      <c r="F21" s="2"/>
    </row>
    <row r="22" spans="1:6">
      <c r="A22" s="2">
        <v>62033540</v>
      </c>
      <c r="B22" s="18" t="s">
        <v>627</v>
      </c>
      <c r="C22" s="2" t="s">
        <v>7</v>
      </c>
      <c r="D22" s="5">
        <v>14.005599999999998</v>
      </c>
      <c r="E22" s="2"/>
      <c r="F22" s="2"/>
    </row>
    <row r="23" spans="1:6">
      <c r="A23" s="6">
        <v>62033545</v>
      </c>
      <c r="B23" s="18" t="s">
        <v>628</v>
      </c>
      <c r="C23" s="2" t="s">
        <v>7</v>
      </c>
      <c r="D23" s="5">
        <v>13.005036</v>
      </c>
      <c r="E23" s="2"/>
      <c r="F23" s="2"/>
    </row>
    <row r="24" spans="1:6">
      <c r="A24" s="3">
        <v>62123540</v>
      </c>
      <c r="B24" s="18" t="s">
        <v>629</v>
      </c>
      <c r="C24" s="2" t="s">
        <v>7</v>
      </c>
      <c r="D24" s="5">
        <v>1</v>
      </c>
      <c r="E24" s="2"/>
      <c r="F24" s="2"/>
    </row>
    <row r="25" spans="1:6">
      <c r="A25" s="11">
        <v>62123545</v>
      </c>
      <c r="B25" s="18" t="s">
        <v>630</v>
      </c>
      <c r="C25" s="2" t="s">
        <v>7</v>
      </c>
      <c r="D25" s="5">
        <v>2.0009640000000002</v>
      </c>
      <c r="E25" s="2"/>
      <c r="F25" s="2"/>
    </row>
    <row r="26" spans="1:6">
      <c r="A26" s="6">
        <v>62123535</v>
      </c>
      <c r="B26" s="18" t="s">
        <v>631</v>
      </c>
      <c r="C26" s="2" t="s">
        <v>7</v>
      </c>
      <c r="D26" s="5">
        <v>2.0007999999999999</v>
      </c>
      <c r="E26" s="2"/>
      <c r="F26" s="2"/>
    </row>
    <row r="27" spans="1:6">
      <c r="A27" s="3">
        <v>62123530</v>
      </c>
      <c r="B27" s="18" t="s">
        <v>632</v>
      </c>
      <c r="C27" s="2" t="s">
        <v>7</v>
      </c>
      <c r="D27" s="5">
        <v>1</v>
      </c>
      <c r="E27" s="2"/>
      <c r="F27" s="2"/>
    </row>
    <row r="28" spans="1:6">
      <c r="A28" s="10">
        <v>62123520</v>
      </c>
      <c r="B28" s="18" t="s">
        <v>633</v>
      </c>
      <c r="C28" s="2" t="s">
        <v>7</v>
      </c>
      <c r="D28" s="5">
        <v>2.0007999999999999</v>
      </c>
      <c r="E28" s="2"/>
      <c r="F28" s="2"/>
    </row>
    <row r="29" spans="1:6">
      <c r="A29" s="3">
        <v>62123508</v>
      </c>
      <c r="B29" s="18" t="s">
        <v>634</v>
      </c>
      <c r="C29" s="2" t="s">
        <v>7</v>
      </c>
      <c r="D29" s="5">
        <v>1</v>
      </c>
      <c r="E29" s="2"/>
      <c r="F29" s="2"/>
    </row>
    <row r="30" spans="1:6">
      <c r="A30" s="11">
        <v>62563508</v>
      </c>
      <c r="B30" s="18" t="s">
        <v>635</v>
      </c>
      <c r="C30" s="2" t="s">
        <v>7</v>
      </c>
      <c r="D30" s="5">
        <v>9.0036000000000005</v>
      </c>
      <c r="E30" s="2"/>
      <c r="F30" s="2"/>
    </row>
    <row r="31" spans="1:6">
      <c r="A31" s="2">
        <v>62563515</v>
      </c>
      <c r="B31" s="18" t="s">
        <v>636</v>
      </c>
      <c r="C31" s="2" t="s">
        <v>7</v>
      </c>
      <c r="D31" s="5">
        <v>14.005600000000001</v>
      </c>
      <c r="E31" s="2"/>
      <c r="F31" s="2"/>
    </row>
    <row r="32" spans="1:6">
      <c r="A32" s="2">
        <v>62563520</v>
      </c>
      <c r="B32" s="18" t="s">
        <v>637</v>
      </c>
      <c r="C32" s="2" t="s">
        <v>7</v>
      </c>
      <c r="D32" s="5">
        <v>9.0036000000000005</v>
      </c>
      <c r="E32" s="2"/>
      <c r="F32" s="2"/>
    </row>
    <row r="33" spans="1:6">
      <c r="A33" s="2">
        <v>62713508</v>
      </c>
      <c r="B33" s="18" t="s">
        <v>638</v>
      </c>
      <c r="C33" s="2" t="s">
        <v>7</v>
      </c>
      <c r="D33" s="5">
        <v>4.0015999999999998</v>
      </c>
      <c r="E33" s="2"/>
      <c r="F33" s="2"/>
    </row>
    <row r="34" spans="1:6">
      <c r="A34" s="2">
        <v>62563530</v>
      </c>
      <c r="B34" s="18" t="s">
        <v>639</v>
      </c>
      <c r="C34" s="2" t="s">
        <v>7</v>
      </c>
      <c r="D34" s="5">
        <v>9.0036000000000005</v>
      </c>
      <c r="E34" s="2"/>
      <c r="F34" s="2"/>
    </row>
    <row r="35" spans="1:6">
      <c r="A35" s="2">
        <v>62563540</v>
      </c>
      <c r="B35" s="18" t="s">
        <v>640</v>
      </c>
      <c r="C35" s="2" t="s">
        <v>7</v>
      </c>
      <c r="D35" s="5">
        <v>5.0019999999999998</v>
      </c>
      <c r="E35" s="2"/>
      <c r="F35" s="2"/>
    </row>
    <row r="36" spans="1:6">
      <c r="A36" s="2">
        <v>62563545</v>
      </c>
      <c r="B36" s="18" t="s">
        <v>641</v>
      </c>
      <c r="C36" s="2" t="s">
        <v>7</v>
      </c>
      <c r="D36" s="5">
        <v>2.0007179999999996</v>
      </c>
      <c r="E36" s="2"/>
      <c r="F36" s="2"/>
    </row>
    <row r="37" spans="1:6">
      <c r="A37" s="2">
        <v>62563539</v>
      </c>
      <c r="B37" s="18" t="s">
        <v>642</v>
      </c>
      <c r="C37" s="2" t="s">
        <v>7</v>
      </c>
      <c r="D37" s="5">
        <v>10.004</v>
      </c>
      <c r="E37" s="2"/>
      <c r="F37" s="2"/>
    </row>
    <row r="38" spans="1:6">
      <c r="A38" s="2">
        <v>62563535</v>
      </c>
      <c r="B38" s="18" t="s">
        <v>643</v>
      </c>
      <c r="C38" s="2" t="s">
        <v>7</v>
      </c>
      <c r="D38" s="5">
        <v>11.004399999999999</v>
      </c>
      <c r="E38" s="2"/>
      <c r="F38" s="2"/>
    </row>
    <row r="39" spans="1:6">
      <c r="A39" s="2">
        <v>62653515</v>
      </c>
      <c r="B39" s="18" t="s">
        <v>644</v>
      </c>
      <c r="C39" s="2" t="s">
        <v>7</v>
      </c>
      <c r="D39" s="5">
        <v>10.004082</v>
      </c>
      <c r="E39" s="2"/>
      <c r="F39" s="2"/>
    </row>
    <row r="40" spans="1:6">
      <c r="A40" s="2">
        <v>62653525</v>
      </c>
      <c r="B40" s="18" t="s">
        <v>645</v>
      </c>
      <c r="C40" s="2" t="s">
        <v>7</v>
      </c>
      <c r="D40" s="5">
        <v>10.004</v>
      </c>
      <c r="E40" s="2"/>
      <c r="F40" s="2"/>
    </row>
    <row r="41" spans="1:6">
      <c r="A41" s="2">
        <v>62653520</v>
      </c>
      <c r="B41" s="18" t="s">
        <v>646</v>
      </c>
      <c r="C41" s="2" t="s">
        <v>7</v>
      </c>
      <c r="D41" s="5">
        <v>32.00197</v>
      </c>
      <c r="E41" s="2"/>
      <c r="F41" s="2"/>
    </row>
    <row r="42" spans="1:6">
      <c r="A42" s="2">
        <v>62653535</v>
      </c>
      <c r="B42" s="18" t="s">
        <v>647</v>
      </c>
      <c r="C42" s="2" t="s">
        <v>7</v>
      </c>
      <c r="D42" s="5">
        <v>24.999583999999999</v>
      </c>
      <c r="E42" s="2"/>
      <c r="F42" s="2"/>
    </row>
    <row r="43" spans="1:6">
      <c r="A43" s="2">
        <v>62653530</v>
      </c>
      <c r="B43" s="18" t="s">
        <v>648</v>
      </c>
      <c r="C43" s="2" t="s">
        <v>7</v>
      </c>
      <c r="D43" s="5">
        <v>26.010809999999999</v>
      </c>
      <c r="E43" s="2"/>
      <c r="F43" s="2"/>
    </row>
    <row r="44" spans="1:6">
      <c r="A44" s="2">
        <v>62653545</v>
      </c>
      <c r="B44" s="18" t="s">
        <v>649</v>
      </c>
      <c r="C44" s="2" t="s">
        <v>7</v>
      </c>
      <c r="D44" s="5">
        <v>9.9974969999999992</v>
      </c>
      <c r="E44" s="2"/>
      <c r="F44" s="2"/>
    </row>
    <row r="45" spans="1:6">
      <c r="A45" s="2">
        <v>62653556</v>
      </c>
      <c r="B45" s="18" t="s">
        <v>650</v>
      </c>
      <c r="C45" s="2" t="s">
        <v>7</v>
      </c>
      <c r="D45" s="5">
        <v>2.0007999999999999</v>
      </c>
      <c r="E45" s="2"/>
      <c r="F45" s="2"/>
    </row>
    <row r="46" spans="1:6">
      <c r="A46" s="6">
        <v>62653540</v>
      </c>
      <c r="B46" s="18" t="s">
        <v>651</v>
      </c>
      <c r="C46" s="2" t="s">
        <v>7</v>
      </c>
      <c r="D46" s="5">
        <v>33.002073000000003</v>
      </c>
      <c r="E46" s="2"/>
      <c r="F46" s="2"/>
    </row>
    <row r="47" spans="1:6">
      <c r="A47" s="10">
        <v>64083520</v>
      </c>
      <c r="B47" s="18" t="s">
        <v>652</v>
      </c>
      <c r="C47" s="2" t="s">
        <v>7</v>
      </c>
      <c r="D47" s="5">
        <v>11.000755999999999</v>
      </c>
      <c r="E47" s="2"/>
      <c r="F47" s="2"/>
    </row>
    <row r="48" spans="1:6">
      <c r="A48" s="3">
        <v>64083530</v>
      </c>
      <c r="B48" s="18" t="s">
        <v>653</v>
      </c>
      <c r="C48" s="2" t="s">
        <v>7</v>
      </c>
      <c r="D48" s="5">
        <v>1.0004</v>
      </c>
      <c r="E48" s="2"/>
      <c r="F48" s="2"/>
    </row>
    <row r="49" spans="1:6">
      <c r="A49" s="11">
        <v>64083535</v>
      </c>
      <c r="B49" s="18" t="s">
        <v>654</v>
      </c>
      <c r="C49" s="2" t="s">
        <v>7</v>
      </c>
      <c r="D49" s="5">
        <v>3.0009540000000001</v>
      </c>
      <c r="E49" s="2"/>
      <c r="F49" s="2"/>
    </row>
    <row r="50" spans="1:6">
      <c r="A50" s="6">
        <v>64083508</v>
      </c>
      <c r="B50" s="18" t="s">
        <v>655</v>
      </c>
      <c r="C50" s="2" t="s">
        <v>7</v>
      </c>
      <c r="D50" s="5">
        <v>3.0012000000000003</v>
      </c>
      <c r="E50" s="2"/>
      <c r="F50" s="2"/>
    </row>
    <row r="51" spans="1:6">
      <c r="A51" s="10">
        <v>64233620</v>
      </c>
      <c r="B51" s="18" t="s">
        <v>656</v>
      </c>
      <c r="C51" s="2" t="s">
        <v>7</v>
      </c>
      <c r="D51" s="5">
        <v>3.0011999999999999</v>
      </c>
      <c r="E51" s="2"/>
      <c r="F51" s="2"/>
    </row>
    <row r="52" spans="1:6">
      <c r="A52" s="3">
        <v>64223540</v>
      </c>
      <c r="B52" s="18" t="s">
        <v>657</v>
      </c>
      <c r="C52" s="2" t="s">
        <v>7</v>
      </c>
      <c r="D52" s="5">
        <v>1.0004</v>
      </c>
      <c r="E52" s="2"/>
      <c r="F52" s="2"/>
    </row>
    <row r="53" spans="1:6">
      <c r="A53" s="11">
        <v>64233640</v>
      </c>
      <c r="B53" s="18" t="s">
        <v>658</v>
      </c>
      <c r="C53" s="2" t="s">
        <v>7</v>
      </c>
      <c r="D53" s="5">
        <v>3.0012000000000003</v>
      </c>
      <c r="E53" s="2"/>
      <c r="F53" s="2"/>
    </row>
    <row r="54" spans="1:6">
      <c r="A54" s="15" t="str">
        <f>"61103570"</f>
        <v>61103570</v>
      </c>
      <c r="B54" s="18" t="str">
        <f>"צינור 220MM) P.P('10 - שחור"</f>
        <v>צינור 220MM) P.P('10 - שחור</v>
      </c>
      <c r="C54" s="19" t="s">
        <v>141</v>
      </c>
      <c r="D54" s="21">
        <v>10</v>
      </c>
      <c r="E54" s="19"/>
      <c r="F54" s="19"/>
    </row>
    <row r="55" spans="1:6">
      <c r="A55" s="15" t="str">
        <f>"61103520"</f>
        <v>61103520</v>
      </c>
      <c r="B55" s="18" t="str">
        <f>"צינור 32MM) P.P( '1 - שחור"</f>
        <v>צינור 32MM) P.P( '1 - שחור</v>
      </c>
      <c r="C55" s="19" t="s">
        <v>141</v>
      </c>
      <c r="D55" s="21">
        <v>120</v>
      </c>
      <c r="E55" s="19"/>
      <c r="F55" s="19"/>
    </row>
    <row r="56" spans="1:6">
      <c r="A56" s="15" t="str">
        <f>"61103535"</f>
        <v>61103535</v>
      </c>
      <c r="B56" s="18" t="str">
        <f>"צינור P.P )63( '2 - שחור"</f>
        <v>צינור P.P )63( '2 - שחור</v>
      </c>
      <c r="C56" s="19" t="s">
        <v>141</v>
      </c>
      <c r="D56" s="21">
        <v>20</v>
      </c>
      <c r="E56" s="19"/>
      <c r="F56" s="19"/>
    </row>
    <row r="57" spans="1:6">
      <c r="A57" s="15" t="str">
        <f>"61103508"</f>
        <v>61103508</v>
      </c>
      <c r="B57" s="18" t="str">
        <f>"צינור 20MM) P.P( '1/2 - שחור"</f>
        <v>צינור 20MM) P.P( '1/2 - שחור</v>
      </c>
      <c r="C57" s="19" t="s">
        <v>141</v>
      </c>
      <c r="D57" s="21">
        <v>25</v>
      </c>
      <c r="E57" s="19"/>
      <c r="F57" s="19"/>
    </row>
    <row r="58" spans="1:6">
      <c r="A58" s="15" t="str">
        <f>"61103540"</f>
        <v>61103540</v>
      </c>
      <c r="B58" s="18" t="str">
        <f>"צינור 90MM) P.P( '3 - שחור"</f>
        <v>צינור 90MM) P.P( '3 - שחור</v>
      </c>
      <c r="C58" s="19" t="s">
        <v>141</v>
      </c>
      <c r="D58" s="21">
        <v>20</v>
      </c>
      <c r="E58" s="19"/>
      <c r="F58" s="19"/>
    </row>
    <row r="59" spans="1:6">
      <c r="A59" s="15" t="str">
        <f>"61103545"</f>
        <v>61103545</v>
      </c>
      <c r="B59" s="18" t="str">
        <f>"צינור 110MM) P.P('4-שחור"</f>
        <v>צינור 110MM) P.P('4-שחור</v>
      </c>
      <c r="C59" s="19" t="s">
        <v>141</v>
      </c>
      <c r="D59" s="21">
        <v>20</v>
      </c>
      <c r="E59" s="19"/>
      <c r="F59" s="19"/>
    </row>
    <row r="60" spans="1:6">
      <c r="A60" s="15" t="str">
        <f>"61103530"</f>
        <v>61103530</v>
      </c>
      <c r="B60" s="18" t="str">
        <f>"צינור 50MM) P.P( '1.5 שחור"</f>
        <v>צינור 50MM) P.P( '1.5 שחור</v>
      </c>
      <c r="C60" s="19" t="s">
        <v>141</v>
      </c>
      <c r="D60" s="21">
        <v>45</v>
      </c>
      <c r="E60" s="19"/>
      <c r="F60" s="19"/>
    </row>
    <row r="61" spans="1:6">
      <c r="A61" s="15" t="str">
        <f>"61103515"</f>
        <v>61103515</v>
      </c>
      <c r="B61" s="18" t="str">
        <f>"צינור P.P 25  מ'מ ('3/4) שחור"</f>
        <v>צינור P.P 25  מ'מ ('3/4) שחור</v>
      </c>
      <c r="C61" s="19" t="s">
        <v>141</v>
      </c>
      <c r="D61" s="21">
        <v>10</v>
      </c>
      <c r="E61" s="19"/>
      <c r="F61" s="19"/>
    </row>
    <row r="62" spans="1:6">
      <c r="A62" s="15" t="str">
        <f>"61103556"</f>
        <v>61103556</v>
      </c>
      <c r="B62" s="18" t="str">
        <f>"צינור 160MM) P.P('6 - שחור"</f>
        <v>צינור 160MM) P.P('6 - שחור</v>
      </c>
      <c r="C62" s="19" t="s">
        <v>141</v>
      </c>
      <c r="D62" s="21">
        <v>10</v>
      </c>
      <c r="E62" s="19"/>
      <c r="F62" s="19"/>
    </row>
    <row r="63" spans="1:6">
      <c r="A63" s="15" t="str">
        <f>"61103562"</f>
        <v>61103562</v>
      </c>
      <c r="B63" s="18" t="str">
        <f>"צינור 225MM) P.P('8- שחור"</f>
        <v>צינור 225MM) P.P('8- שחור</v>
      </c>
      <c r="C63" s="19" t="s">
        <v>141</v>
      </c>
      <c r="D63" s="21">
        <v>10</v>
      </c>
      <c r="E63" s="19"/>
      <c r="F63" s="19"/>
    </row>
    <row r="64" spans="1:6">
      <c r="A64" s="15" t="str">
        <f>"61103538"</f>
        <v>61103538</v>
      </c>
      <c r="B64" s="18" t="str">
        <f>"צינור 2.5' P.P 75MM - שחור"</f>
        <v>צינור 2.5' P.P 75MM - שחור</v>
      </c>
      <c r="C64" s="19" t="s">
        <v>141</v>
      </c>
      <c r="D64" s="21">
        <v>10</v>
      </c>
      <c r="E64" s="19"/>
      <c r="F64" s="19"/>
    </row>
    <row r="65" spans="1:6">
      <c r="A65" s="15">
        <v>99900099</v>
      </c>
      <c r="B65" s="18" t="s">
        <v>1170</v>
      </c>
      <c r="C65" s="19" t="s">
        <v>7</v>
      </c>
      <c r="D65" s="21">
        <v>1</v>
      </c>
      <c r="E65" s="19"/>
      <c r="F65" s="19"/>
    </row>
    <row r="66" spans="1:6">
      <c r="A66" s="15">
        <v>99900099</v>
      </c>
      <c r="B66" s="18" t="s">
        <v>1171</v>
      </c>
      <c r="C66" s="19" t="s">
        <v>7</v>
      </c>
      <c r="D66" s="21">
        <v>1</v>
      </c>
      <c r="E66" s="19"/>
      <c r="F66" s="19"/>
    </row>
    <row r="67" spans="1:6">
      <c r="A67" s="15">
        <v>99900099</v>
      </c>
      <c r="B67" s="18" t="s">
        <v>1172</v>
      </c>
      <c r="C67" s="19" t="s">
        <v>7</v>
      </c>
      <c r="D67" s="21">
        <v>1</v>
      </c>
      <c r="E67" s="19"/>
      <c r="F67" s="19"/>
    </row>
    <row r="68" spans="1:6">
      <c r="A68" s="15">
        <v>99900099</v>
      </c>
      <c r="B68" s="18" t="s">
        <v>1173</v>
      </c>
      <c r="C68" s="19" t="s">
        <v>7</v>
      </c>
      <c r="D68" s="21">
        <v>1</v>
      </c>
      <c r="E68" s="19"/>
      <c r="F68" s="19"/>
    </row>
    <row r="69" spans="1:6">
      <c r="A69" s="15">
        <v>99900099</v>
      </c>
      <c r="B69" s="18" t="s">
        <v>1174</v>
      </c>
      <c r="C69" s="19" t="s">
        <v>7</v>
      </c>
      <c r="D69" s="21">
        <v>1</v>
      </c>
      <c r="E69" s="19"/>
      <c r="F69" s="19"/>
    </row>
    <row r="70" spans="1:6">
      <c r="A70" s="15">
        <v>99900099</v>
      </c>
      <c r="B70" s="18" t="s">
        <v>1175</v>
      </c>
      <c r="C70" s="19" t="s">
        <v>7</v>
      </c>
      <c r="D70" s="21">
        <v>1</v>
      </c>
      <c r="E70" s="19"/>
      <c r="F70" s="19"/>
    </row>
  </sheetData>
  <sheetProtection algorithmName="SHA-512" hashValue="fCKAWIPZtL8SzoOOFwJ+UWCzKBfV+L8EuzdPR5ik2g7eowBRY4yuOiUv5qDpjic4RUs2ZaEHsvMMd9+LcPbBGg==" saltValue="4N9QwgQGXGQ4TvafBmvDig==" spinCount="100000" sheet="1" objects="1" scenarios="1" selectLockedCells="1" selectUnlockedCells="1"/>
  <pageMargins left="0.7" right="0.7" top="0.75" bottom="0.75" header="0.3" footer="0.3"/>
  <pageSetup scale="99" orientation="portrait" r:id="rId1"/>
  <headerFooter>
    <oddHeader xml:space="preserve">&amp;C&amp;"-,מודגש"&amp;14ב1- הספקת ציוד פוליפרופילן- תת מאגר 2.1.9 </oddHeader>
    <oddFooter>&amp;L&amp;P/&amp;N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הספקת ציוד טכני</vt:lpstr>
      <vt:lpstr>ציוד ושירות מערכות הידראוליות </vt:lpstr>
      <vt:lpstr>הספקת ציוד משרדי</vt:lpstr>
      <vt:lpstr>מערך שקילה </vt:lpstr>
      <vt:lpstr>ציוד שינוע </vt:lpstr>
      <vt:lpstr>הספקת ציוד חשמל</vt:lpstr>
      <vt:lpstr>הספקת ציוד בקרה</vt:lpstr>
      <vt:lpstr>הספקת ציוד מתכת</vt:lpstr>
      <vt:lpstr>הספקת ציוד פוליפרופילן</vt:lpstr>
      <vt:lpstr>הספקת ציוד אינסטלציה</vt:lpstr>
      <vt:lpstr>הספקת ציוד חומרי ניקיון</vt:lpstr>
      <vt:lpstr>הספקת שירותי דפוס</vt:lpstr>
      <vt:lpstr>חלפים וציוד לשערים </vt:lpstr>
      <vt:lpstr>הספקת שירות וציוד גומי</vt:lpstr>
      <vt:lpstr>הספקת ציוד בטיחות</vt:lpstr>
      <vt:lpstr>ציוד מתכלה בטיחות </vt:lpstr>
      <vt:lpstr>הספקת שירות משלוחי </vt:lpstr>
      <vt:lpstr>שירותי טיפול בצמיגים והיגוי</vt:lpstr>
      <vt:lpstr>בדי סינון </vt:lpstr>
      <vt:lpstr>Signature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Kay Levin</cp:lastModifiedBy>
  <cp:lastPrinted>2019-12-02T12:33:48Z</cp:lastPrinted>
  <dcterms:created xsi:type="dcterms:W3CDTF">2012-02-27T14:16:43Z</dcterms:created>
  <dcterms:modified xsi:type="dcterms:W3CDTF">2019-12-03T06:28:39Z</dcterms:modified>
</cp:coreProperties>
</file>